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355" windowHeight="8700" tabRatio="598" activeTab="3"/>
  </bookViews>
  <sheets>
    <sheet name="Sheet1" sheetId="1" r:id="rId1"/>
    <sheet name="Information" sheetId="2" r:id="rId2"/>
    <sheet name="Readings" sheetId="3" r:id="rId3"/>
    <sheet name="Urb Poor" sheetId="4" r:id="rId4"/>
    <sheet name="Urb Leader" sheetId="5" r:id="rId5"/>
    <sheet name="Sheet3" sheetId="6" r:id="rId6"/>
  </sheets>
  <definedNames>
    <definedName name="_xlnm.Print_Area" localSheetId="0">'Sheet1'!$B:$B</definedName>
  </definedNames>
  <calcPr fullCalcOnLoad="1"/>
</workbook>
</file>

<file path=xl/sharedStrings.xml><?xml version="1.0" encoding="utf-8"?>
<sst xmlns="http://schemas.openxmlformats.org/spreadsheetml/2006/main" count="647" uniqueCount="255">
  <si>
    <r>
      <t xml:space="preserve">Bakke, R. (1996). "The New Face of Rescue." </t>
    </r>
    <r>
      <rPr>
        <u val="single"/>
        <sz val="10"/>
        <rFont val="Verdana"/>
        <family val="2"/>
      </rPr>
      <t>International Urban Associates</t>
    </r>
    <r>
      <rPr>
        <sz val="10"/>
        <rFont val="Verdana"/>
        <family val="2"/>
      </rPr>
      <t xml:space="preserve"> </t>
    </r>
    <r>
      <rPr>
        <b/>
        <sz val="10"/>
        <rFont val="Verdana"/>
        <family val="2"/>
      </rPr>
      <t>Spring 1996</t>
    </r>
    <r>
      <rPr>
        <sz val="10"/>
        <rFont val="Verdana"/>
        <family val="2"/>
      </rPr>
      <t>: 1-8.</t>
    </r>
  </si>
  <si>
    <r>
      <t xml:space="preserve">Beckett, B. (1993). Breaking Strongholds in Your City. </t>
    </r>
    <r>
      <rPr>
        <u val="single"/>
        <sz val="10"/>
        <rFont val="Verdana"/>
        <family val="2"/>
      </rPr>
      <t>Practical Steps Toward Community Deliverance</t>
    </r>
    <r>
      <rPr>
        <sz val="10"/>
        <rFont val="Verdana"/>
        <family val="2"/>
      </rPr>
      <t>. C. P. Wagner. Ventura, California, Regal Books</t>
    </r>
    <r>
      <rPr>
        <b/>
        <sz val="10"/>
        <rFont val="Verdana"/>
        <family val="2"/>
      </rPr>
      <t xml:space="preserve">: </t>
    </r>
    <r>
      <rPr>
        <sz val="10"/>
        <rFont val="Verdana"/>
        <family val="2"/>
      </rPr>
      <t>147-170.</t>
    </r>
  </si>
  <si>
    <r>
      <t xml:space="preserve">Breen, M. (2002). </t>
    </r>
    <r>
      <rPr>
        <u val="single"/>
        <sz val="10"/>
        <rFont val="Verdana"/>
        <family val="2"/>
      </rPr>
      <t>The Apostle's Notebook</t>
    </r>
    <r>
      <rPr>
        <sz val="10"/>
        <rFont val="Verdana"/>
        <family val="2"/>
      </rPr>
      <t>. Eastbourne, England.</t>
    </r>
  </si>
  <si>
    <r>
      <t xml:space="preserve">Bryant, D. (1997). Loving Your City into the Kingdom. </t>
    </r>
    <r>
      <rPr>
        <u val="single"/>
        <sz val="10"/>
        <rFont val="Verdana"/>
        <family val="2"/>
      </rPr>
      <t>Concerts of Prayer</t>
    </r>
    <r>
      <rPr>
        <sz val="10"/>
        <rFont val="Verdana"/>
        <family val="2"/>
      </rPr>
      <t>. T. H. J. Hayford. Ventura, CA, Regal Books</t>
    </r>
    <r>
      <rPr>
        <b/>
        <sz val="10"/>
        <rFont val="Verdana"/>
        <family val="2"/>
      </rPr>
      <t xml:space="preserve">: </t>
    </r>
    <r>
      <rPr>
        <sz val="10"/>
        <rFont val="Verdana"/>
        <family val="2"/>
      </rPr>
      <t>45-48.</t>
    </r>
  </si>
  <si>
    <r>
      <t xml:space="preserve">Campbell, R. R. (1988). Roots and possible Fruits of AD 2000. </t>
    </r>
    <r>
      <rPr>
        <u val="single"/>
        <sz val="10"/>
        <rFont val="Verdana"/>
        <family val="2"/>
      </rPr>
      <t>The Ghana National Movement of Evangelism</t>
    </r>
    <r>
      <rPr>
        <sz val="10"/>
        <rFont val="Verdana"/>
        <family val="2"/>
      </rPr>
      <t>. W. Braun. Kinshasa, Zaire, International Center of Evangelism</t>
    </r>
    <r>
      <rPr>
        <b/>
        <sz val="10"/>
        <rFont val="Verdana"/>
        <family val="2"/>
      </rPr>
      <t xml:space="preserve">: </t>
    </r>
    <r>
      <rPr>
        <sz val="10"/>
        <rFont val="Verdana"/>
        <family val="2"/>
      </rPr>
      <t>42-52.</t>
    </r>
  </si>
  <si>
    <r>
      <t xml:space="preserve">Davey, C. J. (1960). Kagawa of Japan. </t>
    </r>
    <r>
      <rPr>
        <u val="single"/>
        <sz val="10"/>
        <rFont val="Verdana"/>
        <family val="2"/>
      </rPr>
      <t>'Across the Death-Line'</t>
    </r>
    <r>
      <rPr>
        <sz val="10"/>
        <rFont val="Verdana"/>
        <family val="2"/>
      </rPr>
      <t>. London, Camelot Press</t>
    </r>
    <r>
      <rPr>
        <b/>
        <sz val="10"/>
        <rFont val="Verdana"/>
        <family val="2"/>
      </rPr>
      <t xml:space="preserve">: </t>
    </r>
    <r>
      <rPr>
        <sz val="10"/>
        <rFont val="Verdana"/>
        <family val="2"/>
      </rPr>
      <t>56-69.</t>
    </r>
  </si>
  <si>
    <r>
      <t xml:space="preserve">Dawson, J. (1989). Taking Our Cities for God; How to Break Spiritual Strongholds. </t>
    </r>
    <r>
      <rPr>
        <u val="single"/>
        <sz val="10"/>
        <rFont val="Verdana"/>
        <family val="2"/>
      </rPr>
      <t>The History of God's People/Covenants</t>
    </r>
    <r>
      <rPr>
        <sz val="10"/>
        <rFont val="Verdana"/>
        <family val="2"/>
      </rPr>
      <t>. Lake Mary, FL, Creation House</t>
    </r>
    <r>
      <rPr>
        <b/>
        <sz val="10"/>
        <rFont val="Verdana"/>
        <family val="2"/>
      </rPr>
      <t xml:space="preserve">: </t>
    </r>
    <r>
      <rPr>
        <sz val="10"/>
        <rFont val="Verdana"/>
        <family val="2"/>
      </rPr>
      <t>89-97.</t>
    </r>
  </si>
  <si>
    <r>
      <t xml:space="preserve">Dawson, J. (1994). Healing America's Wounds. </t>
    </r>
    <r>
      <rPr>
        <u val="single"/>
        <sz val="10"/>
        <rFont val="Verdana"/>
        <family val="2"/>
      </rPr>
      <t>The Massacre</t>
    </r>
    <r>
      <rPr>
        <sz val="10"/>
        <rFont val="Verdana"/>
        <family val="2"/>
      </rPr>
      <t>. Ventura, Regal Books</t>
    </r>
    <r>
      <rPr>
        <b/>
        <sz val="10"/>
        <rFont val="Verdana"/>
        <family val="2"/>
      </rPr>
      <t xml:space="preserve">: </t>
    </r>
    <r>
      <rPr>
        <sz val="10"/>
        <rFont val="Verdana"/>
        <family val="2"/>
      </rPr>
      <t>145-159.</t>
    </r>
  </si>
  <si>
    <r>
      <t xml:space="preserve">Dennison, J. (1999). City Reaching: On the Road to Community Transformation. </t>
    </r>
    <r>
      <rPr>
        <u val="single"/>
        <sz val="10"/>
        <rFont val="Verdana"/>
        <family val="2"/>
      </rPr>
      <t>Putting it all together</t>
    </r>
    <r>
      <rPr>
        <sz val="10"/>
        <rFont val="Verdana"/>
        <family val="2"/>
      </rPr>
      <t>. Pasadena, CA, William Carey Library</t>
    </r>
    <r>
      <rPr>
        <b/>
        <sz val="10"/>
        <rFont val="Verdana"/>
        <family val="2"/>
      </rPr>
      <t xml:space="preserve">: </t>
    </r>
    <r>
      <rPr>
        <sz val="10"/>
        <rFont val="Verdana"/>
        <family val="2"/>
      </rPr>
      <t>205-230.</t>
    </r>
  </si>
  <si>
    <r>
      <t xml:space="preserve">Drummond, H. (1988). The City Without a Church. </t>
    </r>
    <r>
      <rPr>
        <u val="single"/>
        <sz val="10"/>
        <rFont val="Verdana"/>
        <family val="2"/>
      </rPr>
      <t>TOGETHER</t>
    </r>
    <r>
      <rPr>
        <sz val="10"/>
        <rFont val="Verdana"/>
        <family val="2"/>
      </rPr>
      <t xml:space="preserve">. </t>
    </r>
    <r>
      <rPr>
        <b/>
        <sz val="10"/>
        <rFont val="Verdana"/>
        <family val="2"/>
      </rPr>
      <t xml:space="preserve">April-June: </t>
    </r>
    <r>
      <rPr>
        <sz val="10"/>
        <rFont val="Verdana"/>
        <family val="2"/>
      </rPr>
      <t>12-13.</t>
    </r>
  </si>
  <si>
    <t>Elull, J. (1970). The Meaning of the City. Grand Rapids, Michigan, William B. Eerdmans Publishing Company.</t>
  </si>
  <si>
    <r>
      <t xml:space="preserve">Frangipane, F. (1991). The House of the Lord. </t>
    </r>
    <r>
      <rPr>
        <u val="single"/>
        <sz val="10"/>
        <rFont val="Verdana"/>
        <family val="2"/>
      </rPr>
      <t>Forgiveness and the Future of Your City</t>
    </r>
    <r>
      <rPr>
        <sz val="10"/>
        <rFont val="Verdana"/>
        <family val="2"/>
      </rPr>
      <t>. Milton Keynes, Word (UK) Ltd.</t>
    </r>
    <r>
      <rPr>
        <b/>
        <sz val="10"/>
        <rFont val="Verdana"/>
        <family val="2"/>
      </rPr>
      <t xml:space="preserve">: </t>
    </r>
    <r>
      <rPr>
        <sz val="10"/>
        <rFont val="Verdana"/>
        <family val="2"/>
      </rPr>
      <t>59-67.</t>
    </r>
  </si>
  <si>
    <r>
      <t xml:space="preserve">Garrison, D. (2004). Church Planting Movements; How God is Redeeming a Lost World. </t>
    </r>
    <r>
      <rPr>
        <u val="single"/>
        <sz val="10"/>
        <rFont val="Verdana"/>
        <family val="2"/>
      </rPr>
      <t>What does the Bible say?</t>
    </r>
    <r>
      <rPr>
        <sz val="10"/>
        <rFont val="Verdana"/>
        <family val="2"/>
      </rPr>
      <t xml:space="preserve"> Midlothian, VA, WIGTake Resources</t>
    </r>
    <r>
      <rPr>
        <b/>
        <sz val="10"/>
        <rFont val="Verdana"/>
        <family val="2"/>
      </rPr>
      <t xml:space="preserve">: </t>
    </r>
    <r>
      <rPr>
        <sz val="10"/>
        <rFont val="Verdana"/>
        <family val="2"/>
      </rPr>
      <t>199-219.</t>
    </r>
  </si>
  <si>
    <r>
      <t xml:space="preserve">Gulick, J. (1989). The Humanity of CIties. </t>
    </r>
    <r>
      <rPr>
        <u val="single"/>
        <sz val="10"/>
        <rFont val="Verdana"/>
        <family val="2"/>
      </rPr>
      <t>Agenda for the Humanity of Cities</t>
    </r>
    <r>
      <rPr>
        <sz val="10"/>
        <rFont val="Verdana"/>
        <family val="2"/>
      </rPr>
      <t>. New York, Bergin &amp; Garvey</t>
    </r>
    <r>
      <rPr>
        <b/>
        <sz val="10"/>
        <rFont val="Verdana"/>
        <family val="2"/>
      </rPr>
      <t xml:space="preserve">: </t>
    </r>
    <r>
      <rPr>
        <sz val="10"/>
        <rFont val="Verdana"/>
        <family val="2"/>
      </rPr>
      <t>218-251.</t>
    </r>
  </si>
  <si>
    <r>
      <t xml:space="preserve">Kraybill, D. B. (1978). The Upside-Down Kingdom. </t>
    </r>
    <r>
      <rPr>
        <u val="single"/>
        <sz val="10"/>
        <rFont val="Verdana"/>
        <family val="2"/>
      </rPr>
      <t>Low is High</t>
    </r>
    <r>
      <rPr>
        <sz val="10"/>
        <rFont val="Verdana"/>
        <family val="2"/>
      </rPr>
      <t>. Scottdale, Pa, Herald Press</t>
    </r>
    <r>
      <rPr>
        <b/>
        <sz val="10"/>
        <rFont val="Verdana"/>
        <family val="2"/>
      </rPr>
      <t xml:space="preserve">: </t>
    </r>
    <r>
      <rPr>
        <sz val="10"/>
        <rFont val="Verdana"/>
        <family val="2"/>
      </rPr>
      <t>258-290.</t>
    </r>
  </si>
  <si>
    <r>
      <t xml:space="preserve">Linthicum, R. C. (1991). City of God; City of Satan. </t>
    </r>
    <r>
      <rPr>
        <u val="single"/>
        <sz val="10"/>
        <rFont val="Verdana"/>
        <family val="2"/>
      </rPr>
      <t>Our City as the Abode of Personal and Systemic Evil</t>
    </r>
    <r>
      <rPr>
        <sz val="10"/>
        <rFont val="Verdana"/>
        <family val="2"/>
      </rPr>
      <t>. Grand Rapids, Michigan, Zondervan Publishing House</t>
    </r>
    <r>
      <rPr>
        <b/>
        <sz val="10"/>
        <rFont val="Verdana"/>
        <family val="2"/>
      </rPr>
      <t xml:space="preserve">: </t>
    </r>
    <r>
      <rPr>
        <sz val="10"/>
        <rFont val="Verdana"/>
        <family val="2"/>
      </rPr>
      <t>40-63.</t>
    </r>
  </si>
  <si>
    <r>
      <t xml:space="preserve">Lim, D.S. (1989). The City in the Bible. </t>
    </r>
    <r>
      <rPr>
        <u val="single"/>
        <sz val="10"/>
        <rFont val="Verdana"/>
        <family val="2"/>
      </rPr>
      <t>Urban Ministry in Asia</t>
    </r>
    <r>
      <rPr>
        <sz val="10"/>
        <rFont val="Verdana"/>
        <family val="2"/>
      </rPr>
      <t>. B. R. Ro. Taichung, Thaiwan, Asia Theological Association.</t>
    </r>
  </si>
  <si>
    <r>
      <t xml:space="preserve">Lukasse, J. (1992). "Go to the Great City." </t>
    </r>
    <r>
      <rPr>
        <u val="single"/>
        <sz val="10"/>
        <rFont val="Verdana"/>
        <family val="2"/>
      </rPr>
      <t>EMQ</t>
    </r>
    <r>
      <rPr>
        <sz val="10"/>
        <rFont val="Verdana"/>
        <family val="2"/>
      </rPr>
      <t>: 392-397.</t>
    </r>
  </si>
  <si>
    <r>
      <t xml:space="preserve">Meneses, P. G. H. E. H. (1995). Incarnational ministry. </t>
    </r>
    <r>
      <rPr>
        <u val="single"/>
        <sz val="10"/>
        <rFont val="Verdana"/>
        <family val="2"/>
      </rPr>
      <t>The Church in Urban Societies</t>
    </r>
    <r>
      <rPr>
        <sz val="10"/>
        <rFont val="Verdana"/>
        <family val="2"/>
      </rPr>
      <t>. Grand Rapids, Michigan, Baker Books</t>
    </r>
    <r>
      <rPr>
        <b/>
        <sz val="10"/>
        <rFont val="Verdana"/>
        <family val="2"/>
      </rPr>
      <t xml:space="preserve">: </t>
    </r>
    <r>
      <rPr>
        <sz val="10"/>
        <rFont val="Verdana"/>
        <family val="2"/>
      </rPr>
      <t>325-362.</t>
    </r>
  </si>
  <si>
    <r>
      <t xml:space="preserve">Ministries, E. S. (1995). "Fire of Hope for Revival Ignited." </t>
    </r>
    <r>
      <rPr>
        <u val="single"/>
        <sz val="10"/>
        <rFont val="Verdana"/>
        <family val="2"/>
      </rPr>
      <t>The Bridge Builder</t>
    </r>
    <r>
      <rPr>
        <sz val="10"/>
        <rFont val="Verdana"/>
        <family val="2"/>
      </rPr>
      <t xml:space="preserve"> </t>
    </r>
    <r>
      <rPr>
        <b/>
        <sz val="10"/>
        <rFont val="Verdana"/>
        <family val="2"/>
      </rPr>
      <t>3</t>
    </r>
    <r>
      <rPr>
        <sz val="10"/>
        <rFont val="Verdana"/>
        <family val="2"/>
      </rPr>
      <t>(4).</t>
    </r>
  </si>
  <si>
    <r>
      <t xml:space="preserve">Ortiz, H. M. C. M. (2001). The Kingdom, The City &amp; the People of God; Urban Ministry. </t>
    </r>
    <r>
      <rPr>
        <u val="single"/>
        <sz val="10"/>
        <rFont val="Verdana"/>
        <family val="2"/>
      </rPr>
      <t>Tempation and Testing, Promise and Fulfilment</t>
    </r>
    <r>
      <rPr>
        <sz val="10"/>
        <rFont val="Verdana"/>
        <family val="2"/>
      </rPr>
      <t>. Downers Grove, Illinois, InterVarsity Press</t>
    </r>
    <r>
      <rPr>
        <b/>
        <sz val="10"/>
        <rFont val="Verdana"/>
        <family val="2"/>
      </rPr>
      <t xml:space="preserve">: </t>
    </r>
    <r>
      <rPr>
        <sz val="10"/>
        <rFont val="Verdana"/>
        <family val="2"/>
      </rPr>
      <t>101-115.</t>
    </r>
  </si>
  <si>
    <r>
      <t xml:space="preserve">Ortiz, M. (1992). Discipling the City. </t>
    </r>
    <r>
      <rPr>
        <u val="single"/>
        <sz val="10"/>
        <rFont val="Verdana"/>
        <family val="2"/>
      </rPr>
      <t>Being Disciples: Incarnational Christians in the City</t>
    </r>
    <r>
      <rPr>
        <sz val="10"/>
        <rFont val="Verdana"/>
        <family val="2"/>
      </rPr>
      <t>. R. S. Greenway. Grand Rapids, Michigan, Baker Book House</t>
    </r>
    <r>
      <rPr>
        <b/>
        <sz val="10"/>
        <rFont val="Verdana"/>
        <family val="2"/>
      </rPr>
      <t xml:space="preserve">: </t>
    </r>
    <r>
      <rPr>
        <sz val="10"/>
        <rFont val="Verdana"/>
        <family val="2"/>
      </rPr>
      <t>85-98.</t>
    </r>
  </si>
  <si>
    <r>
      <t xml:space="preserve">Phillips, K. (1996). Out of Ashes. </t>
    </r>
    <r>
      <rPr>
        <u val="single"/>
        <sz val="10"/>
        <rFont val="Verdana"/>
        <family val="2"/>
      </rPr>
      <t>The Middle years: Christian Nuture</t>
    </r>
    <r>
      <rPr>
        <sz val="10"/>
        <rFont val="Verdana"/>
        <family val="2"/>
      </rPr>
      <t>. Los Angeles, World Impact Press</t>
    </r>
    <r>
      <rPr>
        <b/>
        <sz val="10"/>
        <rFont val="Verdana"/>
        <family val="2"/>
      </rPr>
      <t xml:space="preserve">: </t>
    </r>
    <r>
      <rPr>
        <sz val="10"/>
        <rFont val="Verdana"/>
        <family val="2"/>
      </rPr>
      <t>87-94.</t>
    </r>
  </si>
  <si>
    <r>
      <t xml:space="preserve">Rickett, D. (2002). Making Your Partnership Work. </t>
    </r>
    <r>
      <rPr>
        <u val="single"/>
        <sz val="10"/>
        <rFont val="Verdana"/>
        <family val="2"/>
      </rPr>
      <t>Alliance Champions</t>
    </r>
    <r>
      <rPr>
        <sz val="10"/>
        <rFont val="Verdana"/>
        <family val="2"/>
      </rPr>
      <t>. Enumclaw, WA, WinePress Publishing</t>
    </r>
    <r>
      <rPr>
        <b/>
        <sz val="10"/>
        <rFont val="Verdana"/>
        <family val="2"/>
      </rPr>
      <t xml:space="preserve">: </t>
    </r>
    <r>
      <rPr>
        <sz val="10"/>
        <rFont val="Verdana"/>
        <family val="2"/>
      </rPr>
      <t>55-63.</t>
    </r>
  </si>
  <si>
    <r>
      <t xml:space="preserve">Schwarz, C. A. (1996). </t>
    </r>
    <r>
      <rPr>
        <u val="single"/>
        <sz val="10"/>
        <rFont val="Verdana"/>
        <family val="2"/>
      </rPr>
      <t>Natural Church Development; A Guide to Eight Essential Qualities of Healthy Churches</t>
    </r>
    <r>
      <rPr>
        <sz val="10"/>
        <rFont val="Verdana"/>
        <family val="2"/>
      </rPr>
      <t>. St. Charles, IL, ChurchSmart Resources.</t>
    </r>
  </si>
  <si>
    <r>
      <t xml:space="preserve">Scott, W. (1980). Bring Forth Justice. </t>
    </r>
    <r>
      <rPr>
        <u val="single"/>
        <sz val="10"/>
        <rFont val="Verdana"/>
        <family val="2"/>
      </rPr>
      <t>"A light to the nations" - The Nature of Mission in the Old Testament</t>
    </r>
    <r>
      <rPr>
        <sz val="10"/>
        <rFont val="Verdana"/>
        <family val="2"/>
      </rPr>
      <t>. Grand Rapids, Michigan, WM. B. Eerdmans Publishing Co.</t>
    </r>
    <r>
      <rPr>
        <b/>
        <sz val="10"/>
        <rFont val="Verdana"/>
        <family val="2"/>
      </rPr>
      <t xml:space="preserve">: </t>
    </r>
    <r>
      <rPr>
        <sz val="10"/>
        <rFont val="Verdana"/>
        <family val="2"/>
      </rPr>
      <t>44-60.</t>
    </r>
  </si>
  <si>
    <r>
      <t xml:space="preserve">Sheldrake, R. (1997). </t>
    </r>
    <r>
      <rPr>
        <u val="single"/>
        <sz val="10"/>
        <rFont val="Verdana"/>
        <family val="2"/>
      </rPr>
      <t>Citywide Networkers - "Gatekeepers"</t>
    </r>
    <r>
      <rPr>
        <sz val="10"/>
        <rFont val="Verdana"/>
        <family val="2"/>
      </rPr>
      <t>. Vision NZ Congress.</t>
    </r>
  </si>
  <si>
    <r>
      <t xml:space="preserve">Silvoso, E. That None Should Perish. </t>
    </r>
    <r>
      <rPr>
        <u val="single"/>
        <sz val="10"/>
        <rFont val="Verdana"/>
        <family val="2"/>
      </rPr>
      <t>Can we Reach a City for Christ</t>
    </r>
    <r>
      <rPr>
        <sz val="10"/>
        <rFont val="Verdana"/>
        <family val="2"/>
      </rPr>
      <t>. Ventura, Regal Books</t>
    </r>
    <r>
      <rPr>
        <b/>
        <sz val="10"/>
        <rFont val="Verdana"/>
        <family val="2"/>
      </rPr>
      <t xml:space="preserve">: </t>
    </r>
    <r>
      <rPr>
        <sz val="10"/>
        <rFont val="Verdana"/>
        <family val="2"/>
      </rPr>
      <t>21-55.</t>
    </r>
  </si>
  <si>
    <r>
      <t xml:space="preserve">Tonna, B. (1985). Gospel for the Cities. </t>
    </r>
    <r>
      <rPr>
        <u val="single"/>
        <sz val="10"/>
        <rFont val="Verdana"/>
        <family val="2"/>
      </rPr>
      <t>Urban Planning</t>
    </r>
    <r>
      <rPr>
        <sz val="10"/>
        <rFont val="Verdana"/>
        <family val="2"/>
      </rPr>
      <t>. Maryknoll, NY, Orbis Books</t>
    </r>
    <r>
      <rPr>
        <b/>
        <sz val="10"/>
        <rFont val="Verdana"/>
        <family val="2"/>
      </rPr>
      <t xml:space="preserve">: </t>
    </r>
    <r>
      <rPr>
        <sz val="10"/>
        <rFont val="Verdana"/>
        <family val="2"/>
      </rPr>
      <t>95-113.</t>
    </r>
  </si>
  <si>
    <r>
      <t xml:space="preserve">van Engen, C. (1994). God So Loves the City. </t>
    </r>
    <r>
      <rPr>
        <u val="single"/>
        <sz val="10"/>
        <rFont val="Verdana"/>
        <family val="2"/>
      </rPr>
      <t>Constructing a theology of mission for the city</t>
    </r>
    <r>
      <rPr>
        <sz val="10"/>
        <rFont val="Verdana"/>
        <family val="2"/>
      </rPr>
      <t>. C. V. E. J. Tiersma. Monrovia, CA, MARC</t>
    </r>
    <r>
      <rPr>
        <b/>
        <sz val="10"/>
        <rFont val="Verdana"/>
        <family val="2"/>
      </rPr>
      <t xml:space="preserve">: </t>
    </r>
    <r>
      <rPr>
        <sz val="10"/>
        <rFont val="Verdana"/>
        <family val="2"/>
      </rPr>
      <t>241-269.</t>
    </r>
  </si>
  <si>
    <r>
      <t xml:space="preserve">van Engen, C. (1996). Mission on the Way; Issues in Mission Theology. </t>
    </r>
    <r>
      <rPr>
        <u val="single"/>
        <sz val="10"/>
        <rFont val="Verdana"/>
        <family val="2"/>
      </rPr>
      <t>Introduction; What is Mission Theology?</t>
    </r>
    <r>
      <rPr>
        <sz val="10"/>
        <rFont val="Verdana"/>
        <family val="2"/>
      </rPr>
      <t xml:space="preserve"> Grand Rapids, Michigan, Baker Books</t>
    </r>
    <r>
      <rPr>
        <b/>
        <sz val="10"/>
        <rFont val="Verdana"/>
        <family val="2"/>
      </rPr>
      <t xml:space="preserve">: </t>
    </r>
    <r>
      <rPr>
        <sz val="10"/>
        <rFont val="Verdana"/>
        <family val="2"/>
      </rPr>
      <t>17-31.</t>
    </r>
  </si>
  <si>
    <r>
      <t xml:space="preserve">Wagner, C. P. (1999). Churchquake. </t>
    </r>
    <r>
      <rPr>
        <u val="single"/>
        <sz val="10"/>
        <rFont val="Verdana"/>
        <family val="2"/>
      </rPr>
      <t>Five Crucial Questions about Apostolic Ministry</t>
    </r>
    <r>
      <rPr>
        <sz val="10"/>
        <rFont val="Verdana"/>
        <family val="2"/>
      </rPr>
      <t>. Ventura, CA, Regal Books</t>
    </r>
    <r>
      <rPr>
        <b/>
        <sz val="10"/>
        <rFont val="Verdana"/>
        <family val="2"/>
      </rPr>
      <t xml:space="preserve">: </t>
    </r>
    <r>
      <rPr>
        <sz val="10"/>
        <rFont val="Verdana"/>
        <family val="2"/>
      </rPr>
      <t>103-124.</t>
    </r>
  </si>
  <si>
    <r>
      <t xml:space="preserve">Younger, G. D. (1963). The Church and Urban Power Structure. </t>
    </r>
    <r>
      <rPr>
        <u val="single"/>
        <sz val="10"/>
        <rFont val="Verdana"/>
        <family val="2"/>
      </rPr>
      <t>The City of Man and the City of god: God and Social Reconstruction</t>
    </r>
    <r>
      <rPr>
        <sz val="10"/>
        <rFont val="Verdana"/>
        <family val="2"/>
      </rPr>
      <t>. Philadelphia, Pennsylvania, Westminster Press</t>
    </r>
    <r>
      <rPr>
        <b/>
        <sz val="10"/>
        <rFont val="Verdana"/>
        <family val="2"/>
      </rPr>
      <t xml:space="preserve">: </t>
    </r>
    <r>
      <rPr>
        <sz val="10"/>
        <rFont val="Verdana"/>
        <family val="2"/>
      </rPr>
      <t>52-67.</t>
    </r>
  </si>
  <si>
    <t>Ref Pages</t>
  </si>
  <si>
    <t>Total in book</t>
  </si>
  <si>
    <t>percentage</t>
  </si>
  <si>
    <t>Type</t>
  </si>
  <si>
    <t>j</t>
  </si>
  <si>
    <t>b</t>
  </si>
  <si>
    <t>?</t>
  </si>
  <si>
    <t>On Book Shelf?</t>
  </si>
  <si>
    <t>link 1</t>
  </si>
  <si>
    <t>Start</t>
  </si>
  <si>
    <t>Finish</t>
  </si>
  <si>
    <t>y</t>
  </si>
  <si>
    <t>Link</t>
  </si>
  <si>
    <t>FPageDone</t>
  </si>
  <si>
    <t>Publisher</t>
  </si>
  <si>
    <t>addy</t>
  </si>
  <si>
    <t>Baker Book House Company P.O. Box 6287, Grand Rapids, Michigan 49516 6287</t>
  </si>
  <si>
    <t>done</t>
  </si>
  <si>
    <t>Baker Book House, Grand Rapids, Michigan, :</t>
  </si>
  <si>
    <t>Regal Books</t>
  </si>
  <si>
    <t>n</t>
  </si>
  <si>
    <t>no -3nd shelfdown (2) right hand side black and purple</t>
  </si>
  <si>
    <t>Regal Books California,</t>
  </si>
  <si>
    <t>Creation House</t>
  </si>
  <si>
    <t>EMAIL TO: allen.quain@strang.com</t>
  </si>
  <si>
    <t>possibly? Www.creationhouse.com</t>
  </si>
  <si>
    <t>www.regalbooks.com</t>
  </si>
  <si>
    <t>William Carey Library</t>
  </si>
  <si>
    <t>William Carey Library, PO Box 40129, Pasadena, CA 91114</t>
  </si>
  <si>
    <t xml:space="preserve">Creation House, Strang Communications Company, 600 Rinehart Road, Lake Mary, FL 32746, </t>
  </si>
  <si>
    <t>Word Books</t>
  </si>
  <si>
    <t>Word Books, Milton Keynes, England</t>
  </si>
  <si>
    <t xml:space="preserve">WIG Take Resources, P.O. Box 1268, Midlothian, VA 23113 www.churchplantingmovements.com Printed in Bangalore, India </t>
  </si>
  <si>
    <t>WIG Take Resources</t>
  </si>
  <si>
    <t>Church Smart Resources</t>
  </si>
  <si>
    <t xml:space="preserve">ChurchSmart Resources, 3830 Ohio Ave., St. Charles, IL 60174, USA </t>
  </si>
  <si>
    <t>Bergin &amp; Garvey</t>
  </si>
  <si>
    <t>Bergin &amp; Garvey, One Madison Avenue, New York, NY 10010</t>
  </si>
  <si>
    <t>Zondervan Publishing house, Academic and Professional Books 1415 Lake Drive S.E., Grand Rapids, Michigan 49506</t>
  </si>
  <si>
    <t>Zondervan Publishing house</t>
  </si>
  <si>
    <t>Ref Prob - pages 20 - 42?</t>
  </si>
  <si>
    <t>Asia Theological Association</t>
  </si>
  <si>
    <t>Asia Theological Association, P.O. Box 1477 Taichung, Taiwan, R.O.C. 40099</t>
  </si>
  <si>
    <t>Baker Books</t>
  </si>
  <si>
    <t>Inter Varsity Press</t>
  </si>
  <si>
    <t>InterVarsity Press P.O. Box 1400, Downers Grove, IL 60515-1426</t>
  </si>
  <si>
    <t>mail@ivpress.com</t>
  </si>
  <si>
    <t>World Impact Press</t>
  </si>
  <si>
    <t>World Impact Press, 2001S. Vermont Avenue, Los Angeles, California 90007</t>
  </si>
  <si>
    <t>Y</t>
  </si>
  <si>
    <t>Winepress Publishing</t>
  </si>
  <si>
    <t>Winepress Publishing, PO Box 428, Enumclaw, WA 98022</t>
  </si>
  <si>
    <t>www.winepresspub.com</t>
  </si>
  <si>
    <t xml:space="preserve">The Epworth Press </t>
  </si>
  <si>
    <t xml:space="preserve">Kingsway Publications </t>
  </si>
  <si>
    <t>Info@ccli.co.uk</t>
  </si>
  <si>
    <t>Christian copyright Licensing (Europe) Ltd, P.O. Box 1339, Eastbourne BN21 1AD. OR  - Kingsway Communications Ltd, Lottbridge Drove, Eastbourne BN23 6NT, England. books@kingsway.co.uk</t>
  </si>
  <si>
    <t>?? TOTAL PAGES 2 JOURNALS?</t>
  </si>
  <si>
    <t>Evangelical Missions Information Service, 25W560 Geneva Rd., Box 794, Wheaton, IL 60189</t>
  </si>
  <si>
    <t>Evangelical Missions Information Service</t>
  </si>
  <si>
    <t>International Center of Evangelism Kinshasa, Zaire</t>
  </si>
  <si>
    <t>share and share alike?</t>
  </si>
  <si>
    <t>Gospel Light International, P.O. Box 4060, Ontario, CA 91761-1003, U.S.A.</t>
  </si>
  <si>
    <t>Orbis Books</t>
  </si>
  <si>
    <t xml:space="preserve">Rights and Permissions </t>
  </si>
  <si>
    <t>Please note: before contacting us please check the copyright and credit/acknowledgements pages to determine the original source for the material you seek permission to use. This includes photos and illustrations. Apply for permission directly from the rights holder listed, which may not be Orbis Books.</t>
  </si>
  <si>
    <t>For Educational Photocopying</t>
  </si>
  <si>
    <t>(course packs, classroom hand outs) contact:</t>
  </si>
  <si>
    <t>The Copyright Clearance Center</t>
  </si>
  <si>
    <t>Academic Permissions Customer Service</t>
  </si>
  <si>
    <t>222 Rosewood Drive</t>
  </si>
  <si>
    <t>Danvers, MA 01923</t>
  </si>
  <si>
    <t>Phone: (978) 750-8400</t>
  </si>
  <si>
    <t>Fax: (978) 750-4470</t>
  </si>
  <si>
    <t>To request permission to reprint materials from Orbis please provide the following information:</t>
  </si>
  <si>
    <t>1. The full title and author’s name of the Orbis book</t>
  </si>
  <si>
    <t>2. Exactly what material you want to use: refer to page numbers from the Orbis book</t>
  </si>
  <si>
    <t>3. The name of your publisher: we cannot grant permission without this information</t>
  </si>
  <si>
    <t>4. The binding/format of your work: hardcover, paperback, or both, and/or e-book</t>
  </si>
  <si>
    <t>5. Territory of distribution being sought: for example, US and Canada, Europe, or World</t>
  </si>
  <si>
    <t>6. The title, print run and total number of pages of your work</t>
  </si>
  <si>
    <t>7. Publication date for your work and its list price</t>
  </si>
  <si>
    <t>8. Your mailing address</t>
  </si>
  <si>
    <t>Due to the volume of requests we ask that you please do not duplicate your permission request. Submit either by e-mail or regular mail, NOT BOTH. Please allow 20 working days for a response.</t>
  </si>
  <si>
    <t>Go Back</t>
  </si>
  <si>
    <t xml:space="preserve">Rights and Permissions  Doris Goodnough  Walsh Bldg., Box 308   Maryknoll, NY 10545-0308    Fax: (914) 945-0670   dgoodnough@maryknoll.org    </t>
  </si>
  <si>
    <t>http://www.orbisbooks.com/contact.htm</t>
  </si>
  <si>
    <t>Marc division of World Vision International</t>
  </si>
  <si>
    <t>Marc division of World Vision International 121 East Huntington Drive, Monrovia, California 91016-3400, U.S.A.</t>
  </si>
  <si>
    <t>ends with #27</t>
  </si>
  <si>
    <t>glintint@aol.com</t>
  </si>
  <si>
    <t>www.glint.org</t>
  </si>
  <si>
    <t>I amagine many - 151,152 Or still out</t>
  </si>
  <si>
    <t>The English language - city of God</t>
  </si>
  <si>
    <t>The introduction will - Gods World</t>
  </si>
  <si>
    <t>The Westminister press</t>
  </si>
  <si>
    <t>Journal</t>
  </si>
  <si>
    <t>Elull, J. (1970). The Meaning of the City. Grand Rapids, Michigan, William B. Eerdmans Publishing Company. 183 -209.</t>
  </si>
  <si>
    <t>William B. Eerdmans Publishing Company</t>
  </si>
  <si>
    <t xml:space="preserve">Williamm.B. Eerdmans Publishing Co. </t>
  </si>
  <si>
    <t>William.B. Eerdmans Publishing Co. 255 Jefferson Ave. S.E., Grand Rapids, Mich, 49503</t>
  </si>
  <si>
    <t>Herald Press</t>
  </si>
  <si>
    <t>Herald Press, Scottdale, Pa. 15683</t>
  </si>
  <si>
    <t>Beckett, B. (1993). Breaking Strongholds in Your City. Practical Steps Toward Community Deliverance. C. P. Wagner. Ventura, California, Regal Books: 147-170.</t>
  </si>
  <si>
    <t>Breen, M. (2002). The Apostle's Notebook. Eastbourne, England.</t>
  </si>
  <si>
    <t>Bryant, D. (1997). Loving Your City into the Kingdom. Concerts of Prayer. T. H. J. Hayford. Ventura, CA, Regal Books: 45-48.</t>
  </si>
  <si>
    <t>Davey, C. J. (1960). Kagawa of Japan. 'Across the Death-Line'. London, Camelot Press: 56-69.</t>
  </si>
  <si>
    <t>Dawson, J. (1989). Taking Our Cities for God; How to Break Spiritual Strongholds. The History of God's People/Covenants. Lake Mary, FL, Creation House: 89-97.</t>
  </si>
  <si>
    <t>Dawson, J. (1994). Healing America's Wounds. The Massacre. Ventura, Regal Books: 145-159.</t>
  </si>
  <si>
    <t>Dennison, J. (1999). City Reaching: On the Road to Community Transformation. Putting it all together. Pasadena, CA, William Carey Library: 205-230.</t>
  </si>
  <si>
    <t>Frangipane, F. (1991). The House of the Lord. Forgiveness and the Future of Your City. Milton Keynes, Word (UK) Ltd.: 59-67.</t>
  </si>
  <si>
    <t>Gulick, J. (1989). The Humanity of CIties. Agenda for the Humanity of Cities. New York, Bergin &amp; Garvey: 218-251.</t>
  </si>
  <si>
    <t>Linthicum, R. C. (1991). City of God; City of Satan. Our City as the Abode of Personal and Systemic Evil. Grand Rapids, Michigan, Zondervan Publishing House: 40-63.</t>
  </si>
  <si>
    <t xml:space="preserve"> </t>
  </si>
  <si>
    <t>Meneses, P. G. H. E. H. (1995). Incarnational ministry. The Church in Urban Societies. Grand Rapids, Michigan, Baker Books: 325-362.</t>
  </si>
  <si>
    <t>Ortiz, H. M. C. M. (2001). The Kingdom, The City &amp; the People of God; Urban Ministry. Tempation and Testing, Promise and Fulfilment. Downers Grove, Illinois, InterVarsity Press: 101-115.</t>
  </si>
  <si>
    <t>Ortiz, M. (1992). Discipling the City. Being Disciples: Incarnational Christians in the City. R. S. Greenway. Grand Rapids, Michigan, Baker Book House: 85-98.</t>
  </si>
  <si>
    <t>Silvoso, E. That None Should Perish. Can we Reach a City for Christ. Ventura, Regal Books: 21-55.</t>
  </si>
  <si>
    <t>Tonna, B. (1985). Gospel for the Cities. Urban Planning. Maryknoll, NY, Orbis Books: 95-113.</t>
  </si>
  <si>
    <t>x</t>
  </si>
  <si>
    <t>adoptacity</t>
  </si>
  <si>
    <t>age of Jubilee</t>
  </si>
  <si>
    <t>Alliance Champions</t>
  </si>
  <si>
    <t>Apostolic Ministry</t>
  </si>
  <si>
    <t>Basic Old Testamen</t>
  </si>
  <si>
    <t>Bridge Builder</t>
  </si>
  <si>
    <t>Church in Urban Societies</t>
  </si>
  <si>
    <t>Church of the Poor</t>
  </si>
  <si>
    <t>City in the Bible</t>
  </si>
  <si>
    <t>City of Man and God</t>
  </si>
  <si>
    <t>Concerts of Prayer</t>
  </si>
  <si>
    <t>Constructing theo. Of mission</t>
  </si>
  <si>
    <t>Cosmic Warfare</t>
  </si>
  <si>
    <t>Coventry</t>
  </si>
  <si>
    <t>Doing effective Ministry</t>
  </si>
  <si>
    <t>Evangelism (Ghana)</t>
  </si>
  <si>
    <t>Future of your city</t>
  </si>
  <si>
    <t>Gatekeepers</t>
  </si>
  <si>
    <t>Go to the City</t>
  </si>
  <si>
    <t>Healing Cultural Fractures</t>
  </si>
  <si>
    <t>History of God's People</t>
  </si>
  <si>
    <t>Hope for Europe</t>
  </si>
  <si>
    <t>Humanity of Cities</t>
  </si>
  <si>
    <t xml:space="preserve">I feel like crying </t>
  </si>
  <si>
    <t>Incarnational Christian in the City</t>
  </si>
  <si>
    <t>jackplan</t>
  </si>
  <si>
    <t>Kagawa of Japan</t>
  </si>
  <si>
    <t>Kingdom of God and the City - Greenway</t>
  </si>
  <si>
    <t>Light of the Nation</t>
  </si>
  <si>
    <t>Low is High</t>
  </si>
  <si>
    <t xml:space="preserve">Massacre </t>
  </si>
  <si>
    <t>Mission America 2000</t>
  </si>
  <si>
    <t>Otis</t>
  </si>
  <si>
    <t>Our City as the Abode Evil</t>
  </si>
  <si>
    <t>Point of Entry</t>
  </si>
  <si>
    <t>Prayer Walking</t>
  </si>
  <si>
    <t>Putting it all together</t>
  </si>
  <si>
    <t>readings</t>
  </si>
  <si>
    <t>Reclaiming Easter</t>
  </si>
  <si>
    <t>Reclaiming Easter Operation</t>
  </si>
  <si>
    <t>Reference</t>
  </si>
  <si>
    <t>Restorative Justice</t>
  </si>
  <si>
    <t>Seek the Peace</t>
  </si>
  <si>
    <t>SmallgroupRen</t>
  </si>
  <si>
    <t>Successful growth</t>
  </si>
  <si>
    <t>Tell where it hurts</t>
  </si>
  <si>
    <t>Temptation &amp; Testing</t>
  </si>
  <si>
    <t>Toward Community Deliverance</t>
  </si>
  <si>
    <t>Unity Stressed</t>
  </si>
  <si>
    <t>Urban Missions Newsletter</t>
  </si>
  <si>
    <t>Urban Planning</t>
  </si>
  <si>
    <t>urban_Vision</t>
  </si>
  <si>
    <t>viva</t>
  </si>
  <si>
    <t>Yahweh-Shammah</t>
  </si>
  <si>
    <t>Bob Beckett</t>
  </si>
  <si>
    <t>DAVID BRYANT</t>
  </si>
  <si>
    <t>Can we reach a city for Christ</t>
  </si>
  <si>
    <t>Rev. Ross Campbell</t>
  </si>
  <si>
    <t xml:space="preserve">Cyril J. Davey </t>
  </si>
  <si>
    <t>J</t>
  </si>
  <si>
    <t xml:space="preserve">SCM-Canterbury Press Ltd,
9-17 St Alban’s Place
London
N1 0NX, UK.9 8033
Fax: +44 (0)20 7359 0049
</t>
  </si>
  <si>
    <t>jenny@scm-canterburypress.co.uk</t>
  </si>
  <si>
    <t>share and share alike International Center of Evangelism</t>
  </si>
  <si>
    <t>Website</t>
  </si>
  <si>
    <t>U</t>
  </si>
  <si>
    <t>Brewster, E. T. B. E. S. (1982). Bonding and the Missionary Task. Pasadena, CA, Lingua House.</t>
  </si>
  <si>
    <t>Foster, G. (1998). HIV and AIDS: Orphans and Sexual Vulnerability. Sexually Exploited Children; Working to Protect and Heal. P. K. M. McDermid. Monrovia, CA, MARC: 216-232.</t>
  </si>
  <si>
    <t>Eding, G. F. (1988). Drug Addiction and Prostitution, Urban Ministry in Asia (Vol. 198-207): Asia Theological Association</t>
  </si>
  <si>
    <t>Hanks, T. (1984). Basic Old Testament Vocabulary of Oppression. God So Loved the Third World. Maryknoll, Orbis Books.</t>
  </si>
  <si>
    <t>Hesselgrave, D. J. (1980). Planting Churches Cross-Culturally; A Guide for Home and Foreign Missions. The Believers Congregated. Grand Rapids, Michigan, Baker Books: 269-301.</t>
  </si>
  <si>
    <t>Jenkins, L. (2003). Kingdom Building In a Diversified Urban Community. Nyack, New York, Alliance Theological Seminary.</t>
  </si>
  <si>
    <t>Jocano, F. L. (1975). Round-the-Clock Activities. Slum as a Way of Life. Quezon City, New Day Publishers: 33-50.</t>
  </si>
  <si>
    <t>Miller, R. "Building Homes and Hopes in a Brazilian Slum."</t>
  </si>
  <si>
    <t>Snyder, Howard. (1985). The Age of Jubilee. A Kingdom Manifesto: 68-76</t>
  </si>
  <si>
    <t>Wilson, L. (1997). "Virtues of a Woman." World Vision April-May.</t>
  </si>
  <si>
    <t>L</t>
  </si>
  <si>
    <t>Harvie M. Conn THE KINGDOM OF GOD AND THE CITY OF MAN: A HISTORY OF THE CITY/CHURCH DIALOGUE</t>
  </si>
  <si>
    <t>A CRUCIAL HOUR FOR 1700 LEAST EVANGELIZED CITIES: The Context of City Wide Strategies</t>
  </si>
  <si>
    <t>Steve Hawthorne Prayer Walking: Saturating your city with prayer</t>
  </si>
  <si>
    <t>Byran Kirk Unity Stressed at Wellington Dinner</t>
  </si>
  <si>
    <t>U/L</t>
  </si>
  <si>
    <t>Spriggs David Coventry: Citywide Church Debate</t>
  </si>
  <si>
    <t>Lingua House</t>
  </si>
  <si>
    <t>135 North Oakland, Box #114, Pasadena, California 91101</t>
  </si>
  <si>
    <t>MARC</t>
  </si>
  <si>
    <t>800 West Chestnut Avenue, Monrovia, California 91016-3198, USA</t>
  </si>
  <si>
    <t>PO Box 1477 Taichung, Taiwan, R.O.C. 40099</t>
  </si>
  <si>
    <t>Permission</t>
  </si>
  <si>
    <t>New Day Publishers</t>
  </si>
  <si>
    <t>World Vision</t>
  </si>
  <si>
    <t>NO REFERENCE</t>
  </si>
  <si>
    <t>PO Box 167, Quezon City 3008, Philippines</t>
  </si>
  <si>
    <t>Permission Not Needed</t>
  </si>
  <si>
    <t>N</t>
  </si>
  <si>
    <t>Intervarsity Press</t>
  </si>
  <si>
    <t>860 Denison Street, Unit 3, Markham, Ontario, L3R 4HI, Canada</t>
  </si>
  <si>
    <t>Hesselgrave, D. J. (1980). Planting Churches Cross-Culturally; A Guide for Home and Foreign Missions. The Believers Congregated. Grand Rapids, Michigan, Baker Books: 270.</t>
  </si>
  <si>
    <t>Eding, G. F. (1988). Drug Addiction and Prostitution, Urban Ministry in Asia (Vol. 198-208): Asia Theological Association</t>
  </si>
  <si>
    <t>Bake Book House</t>
  </si>
  <si>
    <t>Snyder, Howard. (1985). The Age of Jubilee. A Kingdom Manifesto: 67-76</t>
  </si>
  <si>
    <t>Doris Goodnough, Walsh Bldg., Box 308, Maryknoll, NY 10545-0308, USA, Fax (914)945-0679</t>
  </si>
  <si>
    <t>dgoodnough@maryknoll.org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</si>
</sst>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sz val="10"/>
      <name val="Verdana"/>
      <family val="2"/>
    </font>
    <font>
      <u val="single"/>
      <sz val="10"/>
      <name val="Verdana"/>
      <family val="2"/>
    </font>
    <font>
      <b/>
      <sz val="10"/>
      <name val="Verdana"/>
      <family val="2"/>
    </font>
    <font>
      <sz val="8"/>
      <name val="Arial"/>
      <family val="0"/>
    </font>
    <font>
      <u val="single"/>
      <sz val="10"/>
      <color indexed="12"/>
      <name val="Arial"/>
      <family val="0"/>
    </font>
    <font>
      <u val="single"/>
      <sz val="10"/>
      <color indexed="36"/>
      <name val="Arial"/>
      <family val="0"/>
    </font>
    <font>
      <sz val="10"/>
      <color indexed="9"/>
      <name val="Arial"/>
      <family val="0"/>
    </font>
    <font>
      <b/>
      <sz val="8"/>
      <color indexed="55"/>
      <name val="Arial"/>
      <family val="2"/>
    </font>
    <font>
      <sz val="7.5"/>
      <name val="Arial"/>
      <family val="2"/>
    </font>
    <font>
      <b/>
      <sz val="12"/>
      <color indexed="8"/>
      <name val="Arial"/>
      <family val="2"/>
    </font>
    <font>
      <b/>
      <i/>
      <sz val="11"/>
      <color indexed="54"/>
      <name val="Arial"/>
      <family val="2"/>
    </font>
    <font>
      <b/>
      <sz val="10"/>
      <name val="Arial"/>
      <family val="0"/>
    </font>
    <font>
      <sz val="13.5"/>
      <name val="Verdana"/>
      <family val="2"/>
    </font>
    <font>
      <sz val="9"/>
      <name val="Arial"/>
      <family val="0"/>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0" fillId="0" borderId="0" xfId="0" applyAlignment="1">
      <alignment textRotation="180"/>
    </xf>
    <xf numFmtId="0" fontId="5" fillId="0" borderId="0" xfId="20" applyAlignment="1">
      <alignment/>
    </xf>
    <xf numFmtId="0" fontId="7" fillId="0" borderId="0" xfId="0" applyFont="1" applyAlignment="1">
      <alignment/>
    </xf>
    <xf numFmtId="0" fontId="5" fillId="0" borderId="0" xfId="20" applyFont="1" applyAlignment="1">
      <alignment/>
    </xf>
    <xf numFmtId="0" fontId="5" fillId="0" borderId="0" xfId="20" applyAlignment="1">
      <alignment/>
    </xf>
    <xf numFmtId="10" fontId="0" fillId="0" borderId="0" xfId="0" applyNumberFormat="1" applyAlignment="1">
      <alignment/>
    </xf>
    <xf numFmtId="0" fontId="0" fillId="0" borderId="0" xfId="0" applyAlignment="1">
      <alignment horizontal="left"/>
    </xf>
    <xf numFmtId="0" fontId="8" fillId="0" borderId="0" xfId="0" applyFont="1" applyAlignment="1">
      <alignment horizontal="left"/>
    </xf>
    <xf numFmtId="0" fontId="9" fillId="0" borderId="0" xfId="0" applyFont="1" applyAlignment="1">
      <alignment horizontal="left"/>
    </xf>
    <xf numFmtId="0" fontId="5" fillId="0" borderId="0" xfId="20" applyAlignment="1">
      <alignment horizontal="left"/>
    </xf>
    <xf numFmtId="0" fontId="0" fillId="2" borderId="0" xfId="0" applyFill="1" applyAlignment="1">
      <alignment vertical="top" wrapText="1"/>
    </xf>
    <xf numFmtId="0" fontId="5" fillId="2" borderId="0" xfId="20" applyFill="1" applyAlignment="1">
      <alignment vertical="top" wrapText="1"/>
    </xf>
    <xf numFmtId="0" fontId="0" fillId="0" borderId="0" xfId="0" applyAlignment="1">
      <alignment wrapText="1"/>
    </xf>
    <xf numFmtId="0" fontId="0" fillId="2" borderId="0" xfId="0" applyFill="1" applyAlignment="1">
      <alignment wrapText="1"/>
    </xf>
    <xf numFmtId="0" fontId="1" fillId="0" borderId="0" xfId="0" applyFont="1" applyAlignment="1">
      <alignment horizontal="left" indent="4"/>
    </xf>
    <xf numFmtId="0" fontId="0" fillId="0" borderId="0" xfId="0" applyFont="1" applyAlignment="1">
      <alignment/>
    </xf>
    <xf numFmtId="0" fontId="12" fillId="0" borderId="0" xfId="0" applyFont="1" applyAlignment="1">
      <alignment/>
    </xf>
    <xf numFmtId="0" fontId="13" fillId="0" borderId="0" xfId="0" applyFont="1" applyAlignment="1">
      <alignment/>
    </xf>
    <xf numFmtId="0" fontId="7" fillId="0" borderId="0" xfId="0" applyFont="1" applyAlignment="1">
      <alignment textRotation="180"/>
    </xf>
    <xf numFmtId="0" fontId="0" fillId="3" borderId="0" xfId="0" applyFill="1" applyAlignment="1">
      <alignment/>
    </xf>
    <xf numFmtId="10" fontId="0" fillId="3" borderId="0" xfId="0" applyNumberFormat="1" applyFill="1" applyAlignment="1">
      <alignment/>
    </xf>
    <xf numFmtId="0" fontId="0" fillId="0" borderId="0" xfId="0" applyAlignment="1">
      <alignment/>
    </xf>
    <xf numFmtId="0" fontId="1" fillId="0" borderId="0" xfId="0" applyFont="1" applyAlignment="1">
      <alignment horizontal="left"/>
    </xf>
    <xf numFmtId="0" fontId="10" fillId="2" borderId="0" xfId="0" applyFont="1" applyFill="1" applyAlignment="1">
      <alignment vertical="top" wrapText="1"/>
    </xf>
    <xf numFmtId="0" fontId="11" fillId="2" borderId="0" xfId="0" applyFont="1" applyFill="1" applyAlignment="1">
      <alignment vertical="top" wrapText="1"/>
    </xf>
    <xf numFmtId="0" fontId="0" fillId="2" borderId="0" xfId="0" applyFill="1" applyAlignment="1">
      <alignment vertical="top" wrapText="1"/>
    </xf>
    <xf numFmtId="0" fontId="0" fillId="0" borderId="1" xfId="0" applyBorder="1" applyAlignment="1">
      <alignment textRotation="180"/>
    </xf>
    <xf numFmtId="0" fontId="0" fillId="0" borderId="1" xfId="0" applyBorder="1" applyAlignment="1">
      <alignment/>
    </xf>
    <xf numFmtId="0" fontId="4" fillId="0" borderId="1" xfId="0" applyFont="1" applyBorder="1" applyAlignment="1">
      <alignment textRotation="180"/>
    </xf>
    <xf numFmtId="0" fontId="1" fillId="0" borderId="1" xfId="0" applyFont="1" applyBorder="1" applyAlignment="1">
      <alignment wrapText="1"/>
    </xf>
    <xf numFmtId="0" fontId="7" fillId="0" borderId="1" xfId="0" applyFont="1" applyBorder="1" applyAlignment="1">
      <alignment/>
    </xf>
    <xf numFmtId="0" fontId="0" fillId="0" borderId="1" xfId="0" applyFill="1" applyBorder="1" applyAlignment="1">
      <alignment/>
    </xf>
    <xf numFmtId="10" fontId="0" fillId="0" borderId="1" xfId="0" applyNumberFormat="1" applyFill="1" applyBorder="1" applyAlignment="1">
      <alignment/>
    </xf>
    <xf numFmtId="0" fontId="14" fillId="0" borderId="1" xfId="0" applyFont="1" applyBorder="1" applyAlignment="1">
      <alignment wrapText="1"/>
    </xf>
    <xf numFmtId="0" fontId="5" fillId="0" borderId="1" xfId="20" applyBorder="1" applyAlignment="1">
      <alignment/>
    </xf>
    <xf numFmtId="10" fontId="0" fillId="0" borderId="1" xfId="0" applyNumberFormat="1" applyBorder="1" applyAlignment="1">
      <alignment/>
    </xf>
    <xf numFmtId="0" fontId="5" fillId="0" borderId="1" xfId="20" applyBorder="1" applyAlignment="1">
      <alignment wrapText="1"/>
    </xf>
    <xf numFmtId="0" fontId="5" fillId="0" borderId="1" xfId="20" applyFont="1" applyBorder="1" applyAlignment="1">
      <alignment wrapText="1"/>
    </xf>
    <xf numFmtId="0" fontId="14" fillId="0" borderId="1" xfId="0" applyFont="1" applyBorder="1" applyAlignment="1">
      <alignment horizontal="left" wrapText="1"/>
    </xf>
    <xf numFmtId="0" fontId="0" fillId="4" borderId="1" xfId="0" applyFill="1" applyBorder="1" applyAlignment="1">
      <alignment/>
    </xf>
    <xf numFmtId="0" fontId="14" fillId="0" borderId="1" xfId="0" applyFont="1" applyBorder="1" applyAlignment="1">
      <alignment horizontal="left"/>
    </xf>
    <xf numFmtId="0" fontId="14" fillId="0" borderId="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ll%20Users/Shared%20Documents%20on%20D/My%20Webs/weburblead/Introduction/References1.htm" TargetMode="External" /><Relationship Id="rId2" Type="http://schemas.openxmlformats.org/officeDocument/2006/relationships/hyperlink" Target="http://www.regalbooks.com/" TargetMode="External" /><Relationship Id="rId3" Type="http://schemas.openxmlformats.org/officeDocument/2006/relationships/hyperlink" Target="mailto:mail@ivpress.com" TargetMode="External" /><Relationship Id="rId4" Type="http://schemas.openxmlformats.org/officeDocument/2006/relationships/hyperlink" Target="http://www.winepresspub.com/" TargetMode="External" /><Relationship Id="rId5" Type="http://schemas.openxmlformats.org/officeDocument/2006/relationships/hyperlink" Target="mailto:Info@ccli.co.uk" TargetMode="External" /><Relationship Id="rId6" Type="http://schemas.openxmlformats.org/officeDocument/2006/relationships/hyperlink" Target="mailto:glintint@aol.com" TargetMode="External" /><Relationship Id="rId7" Type="http://schemas.openxmlformats.org/officeDocument/2006/relationships/hyperlink" Target="http://www.glint.org/" TargetMode="External" /><Relationship Id="rId8" Type="http://schemas.openxmlformats.org/officeDocument/2006/relationships/hyperlink" Target="mailto:allen.quain@strang.com" TargetMode="External" /><Relationship Id="rId9" Type="http://schemas.openxmlformats.org/officeDocument/2006/relationships/hyperlink" Target="mailto:jenny@scm-canterburypress.co.uk" TargetMode="External" /><Relationship Id="rId10" Type="http://schemas.openxmlformats.org/officeDocument/2006/relationships/hyperlink" Target="../../../My%20Webs/WebURBPOOR/05Evangelism(EV)/Incarnational%20Model(EV307)/Bonding.htm" TargetMode="External" /><Relationship Id="rId11" Type="http://schemas.openxmlformats.org/officeDocument/2006/relationships/hyperlink" Target="../../../My%20Webs/WebURBPOOR/10Advocacy(CA)/HIV%20&amp;%20AIDS(CG406)/hivorphans.htm" TargetMode="External" /><Relationship Id="rId12" Type="http://schemas.openxmlformats.org/officeDocument/2006/relationships/hyperlink" Target="../../../My%20Webs/WebURBPOOR/06Discipleship(DI)/Drug%20Addicts(CG405b)/Drug%20Addicts%20and%20Prostitution.htm" TargetMode="External" /><Relationship Id="rId13" Type="http://schemas.openxmlformats.org/officeDocument/2006/relationships/hyperlink" Target="../../../My%20Webs/WebURBPOOR/03Theology(TH)/Basic%20Old%20Testamen.htm" TargetMode="External" /><Relationship Id="rId14" Type="http://schemas.openxmlformats.org/officeDocument/2006/relationships/hyperlink" Target="../../../My%20Webs/WebURBPOOR/07Church%20Growth(CG)/Hesselgrave.htm" TargetMode="External" /><Relationship Id="rId15" Type="http://schemas.openxmlformats.org/officeDocument/2006/relationships/hyperlink" Target="../../../My%20Webs/WebURBPOOR/13Readings/Kingdom%20Building.htm" TargetMode="External" /><Relationship Id="rId16" Type="http://schemas.openxmlformats.org/officeDocument/2006/relationships/hyperlink" Target="../../../My%20Webs/WebURBPOOR/04Context(CX)/Round%20the%20clock%20activities.htm" TargetMode="External" /><Relationship Id="rId17" Type="http://schemas.openxmlformats.org/officeDocument/2006/relationships/hyperlink" Target="..\..\..\My%20Webs\WebURBPOOR\10Advocacy(CA)\Hope%20for%20Brazilian%20Slums.htm" TargetMode="External" /><Relationship Id="rId18" Type="http://schemas.openxmlformats.org/officeDocument/2006/relationships/hyperlink" Target="../../../My%20Webs/WebURBPOOR/03Theology(TH)/age_of_jubilee.htm" TargetMode="External" /><Relationship Id="rId19" Type="http://schemas.openxmlformats.org/officeDocument/2006/relationships/hyperlink" Target="../../../My%20Webs/WebURBPOOR/10Advocacy(CA)/virtues%20of%20a%20women-1/virtues%20of%20a%20women-1.htm"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history.go(-1)"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Info@ccli.co.uk" TargetMode="External" /><Relationship Id="rId2" Type="http://schemas.openxmlformats.org/officeDocument/2006/relationships/hyperlink" Target="mailto:jenny@scm-canterburypress.co.uk" TargetMode="External" /><Relationship Id="rId3" Type="http://schemas.openxmlformats.org/officeDocument/2006/relationships/hyperlink" Target="..\..\..\My%20Webs\WebURBPOOR\10Advocacy(CA)\virtues%20of%20a%20women-1\virtues%20of%20a%20women-1.htm" TargetMode="External" /><Relationship Id="rId4" Type="http://schemas.openxmlformats.org/officeDocument/2006/relationships/hyperlink" Target="..\..\..\My%20Webs\WebURBPOOR\03Theology(TH)\age_of_jubilee.htm" TargetMode="External" /><Relationship Id="rId5" Type="http://schemas.openxmlformats.org/officeDocument/2006/relationships/hyperlink" Target="..\..\..\My%20Webs\WebURBPOOR\10Advocacy(CA)\Hope%20for%20Brazilian%20Slums.htm" TargetMode="External" /><Relationship Id="rId6" Type="http://schemas.openxmlformats.org/officeDocument/2006/relationships/hyperlink" Target="..\..\..\My%20Webs\WebURBPOOR\04Context(CX)\Round%20the%20clock%20activities.htm" TargetMode="External" /><Relationship Id="rId7" Type="http://schemas.openxmlformats.org/officeDocument/2006/relationships/hyperlink" Target="..\..\..\My%20Webs\WebURBPOOR\13Readings\Kingdom%20Building.htm" TargetMode="External" /><Relationship Id="rId8" Type="http://schemas.openxmlformats.org/officeDocument/2006/relationships/hyperlink" Target="..\..\..\My%20Webs\WebURBPOOR\07Church%20Growth(CG)\Hesselgrave.htm" TargetMode="External" /><Relationship Id="rId9" Type="http://schemas.openxmlformats.org/officeDocument/2006/relationships/hyperlink" Target="..\..\..\My%20Webs\WebURBPOOR\03Theology(TH)\Basic%20Old%20Testamen.htm" TargetMode="External" /><Relationship Id="rId10" Type="http://schemas.openxmlformats.org/officeDocument/2006/relationships/hyperlink" Target="..\..\..\My%20Webs\WebURBPOOR\06Discipleship(DI)\Drug%20Addicts(CG405b)\Drug%20Addicts%20and%20Prostitution.htm" TargetMode="External" /><Relationship Id="rId11" Type="http://schemas.openxmlformats.org/officeDocument/2006/relationships/hyperlink" Target="..\..\..\My%20Webs\WebURBPOOR\10Advocacy(CA)\HIV%20&amp;%20AIDS(CG406)\hivorphans.htm" TargetMode="External" /><Relationship Id="rId12" Type="http://schemas.openxmlformats.org/officeDocument/2006/relationships/hyperlink" Target="..\..\..\My%20Webs\WebURBPOOR\05Evangelism(EV)\Incarnational%20Model(EV307)\Bonding.htm" TargetMode="External" /><Relationship Id="rId1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regalbooks.com/" TargetMode="External" /><Relationship Id="rId2" Type="http://schemas.openxmlformats.org/officeDocument/2006/relationships/hyperlink" Target="mailto:jenny@scm-canterburypress.co.uk" TargetMode="External" /><Relationship Id="rId3" Type="http://schemas.openxmlformats.org/officeDocument/2006/relationships/hyperlink" Target="mailto:glintint@aol.com" TargetMode="External" /><Relationship Id="rId4" Type="http://schemas.openxmlformats.org/officeDocument/2006/relationships/hyperlink" Target="http://www.glint.org/" TargetMode="External" /><Relationship Id="rId5" Type="http://schemas.openxmlformats.org/officeDocument/2006/relationships/hyperlink" Target="../../../My%20Webs/WebURBPOOR/03Theology(TH)/Basic%20Old%20Testamen.ht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All%20Users/Shared%20Documents%20on%20D/My%20Webs/weburblead/Readings/Toward%20Community%20Deliverance.htm" TargetMode="External" /><Relationship Id="rId2" Type="http://schemas.openxmlformats.org/officeDocument/2006/relationships/hyperlink" Target="../../../../All%20Users/Shared%20Documents%20on%20D/My%20Webs/weburblead/Readings/Apostolic%20Ministry.htm" TargetMode="External" /><Relationship Id="rId3" Type="http://schemas.openxmlformats.org/officeDocument/2006/relationships/hyperlink" Target="../../../../All%20Users/Shared%20Documents%20on%20D/My%20Webs/weburblead/Readings/Concerts%20of%20Prayer.htm" TargetMode="External" /><Relationship Id="rId4" Type="http://schemas.openxmlformats.org/officeDocument/2006/relationships/hyperlink" Target="../../../../All%20Users/Shared%20Documents%20on%20D/My%20Webs/weburblead/Readings/Kagawa%20of%20Japan.htm" TargetMode="External" /><Relationship Id="rId5" Type="http://schemas.openxmlformats.org/officeDocument/2006/relationships/hyperlink" Target="../../../../All%20Users/Shared%20Documents%20on%20D/My%20Webs/weburblead/Readings/History%20of%20God's%20People.htm" TargetMode="External" /><Relationship Id="rId6" Type="http://schemas.openxmlformats.org/officeDocument/2006/relationships/hyperlink" Target="../../../../All%20Users/Shared%20Documents%20on%20D/My%20Webs/weburblead/Readings/Massacre.htm" TargetMode="External" /><Relationship Id="rId7" Type="http://schemas.openxmlformats.org/officeDocument/2006/relationships/hyperlink" Target="../../../../All%20Users/Shared%20Documents%20on%20D/My%20Webs/weburblead/Readings/Putting%20it%20all%20together.htm" TargetMode="External" /><Relationship Id="rId8" Type="http://schemas.openxmlformats.org/officeDocument/2006/relationships/hyperlink" Target="../../../../All%20Users/Shared%20Documents%20on%20D/My%20Webs/weburblead/Readings/yahweh-Shammah.htm" TargetMode="External" /><Relationship Id="rId9" Type="http://schemas.openxmlformats.org/officeDocument/2006/relationships/hyperlink" Target="../../../../All%20Users/Shared%20Documents%20on%20D/My%20Webs/weburblead/Readings/Future%20of%20your%20city.htm" TargetMode="External" /><Relationship Id="rId10" Type="http://schemas.openxmlformats.org/officeDocument/2006/relationships/hyperlink" Target="../../../../All%20Users/Shared%20Documents%20on%20D/My%20Webs/weburblead/Readings/Humanity%20of%20Cities.htm" TargetMode="External" /><Relationship Id="rId11" Type="http://schemas.openxmlformats.org/officeDocument/2006/relationships/hyperlink" Target="../../../../All%20Users/Shared%20Documents%20on%20D/My%20Webs/weburblead/Readings/Our%20City%20as%20the%20Abode%20Evil%20.htm" TargetMode="External" /><Relationship Id="rId12" Type="http://schemas.openxmlformats.org/officeDocument/2006/relationships/hyperlink" Target="../../../../All%20Users/Shared%20Documents%20on%20D/My%20Webs/weburblead/Readings/Church%20in%20Urban%20Societies.htm" TargetMode="External" /><Relationship Id="rId13" Type="http://schemas.openxmlformats.org/officeDocument/2006/relationships/hyperlink" Target="../../../../All%20Users/Shared%20Documents%20on%20D/My%20Webs/weburblead/Readings/Temptation%20&amp;%20Testing.htm" TargetMode="External" /><Relationship Id="rId14" Type="http://schemas.openxmlformats.org/officeDocument/2006/relationships/hyperlink" Target="../../../../All%20Users/Shared%20Documents%20on%20D/My%20Webs/weburblead/Readings/Incarnational%20Christian%20in%20the%20City.htm" TargetMode="External" /><Relationship Id="rId15" Type="http://schemas.openxmlformats.org/officeDocument/2006/relationships/hyperlink" Target="../../../../All%20Users/Shared%20Documents%20on%20D/My%20Webs/weburblead/Readings/Can%20we%20reach%20a%20city%20for%20Christ.htm" TargetMode="External" /><Relationship Id="rId16" Type="http://schemas.openxmlformats.org/officeDocument/2006/relationships/hyperlink" Target="../../../../All%20Users/Shared%20Documents%20on%20D/My%20Webs/weburblead/Readings/Urban%20Planning.htm" TargetMode="External" /><Relationship Id="rId1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0"/>
  <sheetViews>
    <sheetView workbookViewId="0" topLeftCell="A19">
      <selection activeCell="H36" sqref="H36"/>
    </sheetView>
  </sheetViews>
  <sheetFormatPr defaultColWidth="9.140625" defaultRowHeight="12.75"/>
  <cols>
    <col min="1" max="1" width="5.7109375" style="0" customWidth="1"/>
    <col min="2" max="2" width="50.7109375" style="0" customWidth="1"/>
    <col min="3" max="3" width="3.28125" style="0" bestFit="1" customWidth="1"/>
    <col min="4" max="4" width="3.28125" style="4" customWidth="1"/>
    <col min="5" max="5" width="4.00390625" style="4" bestFit="1" customWidth="1"/>
    <col min="6" max="6" width="3.28125" style="4" customWidth="1"/>
    <col min="7" max="7" width="6.140625" style="0" bestFit="1" customWidth="1"/>
    <col min="8" max="8" width="4.7109375" style="0" customWidth="1"/>
    <col min="9" max="9" width="7.421875" style="0" customWidth="1"/>
    <col min="10" max="10" width="3.28125" style="0" bestFit="1" customWidth="1"/>
    <col min="11" max="11" width="5.421875" style="0" customWidth="1"/>
    <col min="12" max="12" width="3.28125" style="0" bestFit="1" customWidth="1"/>
    <col min="15" max="15" width="3.28125" style="0" bestFit="1" customWidth="1"/>
    <col min="16" max="16" width="24.140625" style="0" customWidth="1"/>
  </cols>
  <sheetData>
    <row r="1" spans="2:15" s="2" customFormat="1" ht="74.25">
      <c r="B1"/>
      <c r="C1" s="2" t="s">
        <v>36</v>
      </c>
      <c r="D1" s="2" t="s">
        <v>216</v>
      </c>
      <c r="E1" s="20" t="s">
        <v>42</v>
      </c>
      <c r="F1" s="20" t="s">
        <v>43</v>
      </c>
      <c r="G1" s="2" t="s">
        <v>33</v>
      </c>
      <c r="H1" s="2" t="s">
        <v>34</v>
      </c>
      <c r="I1" s="2" t="s">
        <v>35</v>
      </c>
      <c r="J1" s="2" t="s">
        <v>40</v>
      </c>
      <c r="K1" s="2" t="s">
        <v>45</v>
      </c>
      <c r="L1" s="2" t="s">
        <v>46</v>
      </c>
      <c r="M1" s="2" t="s">
        <v>47</v>
      </c>
      <c r="N1" s="2" t="s">
        <v>48</v>
      </c>
      <c r="O1" s="2" t="s">
        <v>50</v>
      </c>
    </row>
    <row r="2" spans="1:16" ht="12.75">
      <c r="A2">
        <v>1</v>
      </c>
      <c r="B2" s="1" t="s">
        <v>17</v>
      </c>
      <c r="C2" t="s">
        <v>212</v>
      </c>
      <c r="E2" s="4">
        <v>392</v>
      </c>
      <c r="F2" s="4">
        <v>397</v>
      </c>
      <c r="G2">
        <f>SUM(F2-E2)+1</f>
        <v>6</v>
      </c>
      <c r="H2">
        <f>SUM(23+449+446+80)</f>
        <v>998</v>
      </c>
      <c r="I2" s="7" t="s">
        <v>39</v>
      </c>
      <c r="J2" t="s">
        <v>82</v>
      </c>
      <c r="K2">
        <v>16</v>
      </c>
      <c r="L2" t="s">
        <v>82</v>
      </c>
      <c r="M2" t="s">
        <v>92</v>
      </c>
      <c r="N2" t="s">
        <v>91</v>
      </c>
      <c r="P2" t="s">
        <v>90</v>
      </c>
    </row>
    <row r="3" spans="1:15" ht="12.75">
      <c r="A3">
        <v>2</v>
      </c>
      <c r="B3" s="1" t="s">
        <v>1</v>
      </c>
      <c r="C3" t="s">
        <v>38</v>
      </c>
      <c r="D3" t="s">
        <v>228</v>
      </c>
      <c r="E3" s="4">
        <v>147</v>
      </c>
      <c r="F3" s="4">
        <v>170</v>
      </c>
      <c r="G3">
        <f>SUM(F3-E3)+1</f>
        <v>24</v>
      </c>
      <c r="H3">
        <v>240</v>
      </c>
      <c r="I3" s="7">
        <f>SUM(G3/H3)</f>
        <v>0.1</v>
      </c>
      <c r="J3" t="s">
        <v>44</v>
      </c>
      <c r="K3">
        <v>2</v>
      </c>
      <c r="L3" t="s">
        <v>44</v>
      </c>
      <c r="M3" t="s">
        <v>55</v>
      </c>
      <c r="N3" t="s">
        <v>54</v>
      </c>
      <c r="O3" t="s">
        <v>53</v>
      </c>
    </row>
    <row r="4" spans="1:16" ht="12.75">
      <c r="A4">
        <v>3</v>
      </c>
      <c r="B4" s="1" t="s">
        <v>2</v>
      </c>
      <c r="C4" t="s">
        <v>38</v>
      </c>
      <c r="D4" t="s">
        <v>217</v>
      </c>
      <c r="G4" s="21"/>
      <c r="H4" s="21"/>
      <c r="I4" s="7"/>
      <c r="J4" s="21" t="s">
        <v>53</v>
      </c>
      <c r="M4" t="s">
        <v>87</v>
      </c>
      <c r="N4" t="s">
        <v>89</v>
      </c>
      <c r="P4" s="3" t="s">
        <v>88</v>
      </c>
    </row>
    <row r="5" spans="1:16" ht="12.75">
      <c r="A5">
        <v>4</v>
      </c>
      <c r="B5" s="1" t="s">
        <v>3</v>
      </c>
      <c r="C5" t="s">
        <v>38</v>
      </c>
      <c r="D5" t="s">
        <v>228</v>
      </c>
      <c r="G5">
        <v>4</v>
      </c>
      <c r="H5">
        <v>204</v>
      </c>
      <c r="I5" s="7">
        <f aca="true" t="shared" si="0" ref="I5:I11">SUM(G5/H5)</f>
        <v>0.0196078431372549</v>
      </c>
      <c r="J5" t="s">
        <v>44</v>
      </c>
      <c r="K5">
        <v>3</v>
      </c>
      <c r="L5" t="s">
        <v>44</v>
      </c>
      <c r="M5" t="s">
        <v>52</v>
      </c>
      <c r="N5" t="s">
        <v>95</v>
      </c>
      <c r="O5" t="s">
        <v>53</v>
      </c>
      <c r="P5" s="3" t="s">
        <v>59</v>
      </c>
    </row>
    <row r="6" spans="1:16" ht="12.75">
      <c r="A6">
        <v>5</v>
      </c>
      <c r="B6" s="1" t="s">
        <v>4</v>
      </c>
      <c r="C6" t="s">
        <v>38</v>
      </c>
      <c r="E6" s="4">
        <v>42</v>
      </c>
      <c r="F6" s="4">
        <v>49</v>
      </c>
      <c r="G6">
        <f>SUM(F6-E6)+1</f>
        <v>8</v>
      </c>
      <c r="H6">
        <v>159</v>
      </c>
      <c r="I6" s="7">
        <f t="shared" si="0"/>
        <v>0.050314465408805034</v>
      </c>
      <c r="J6" t="s">
        <v>44</v>
      </c>
      <c r="K6">
        <v>17</v>
      </c>
      <c r="L6" t="s">
        <v>44</v>
      </c>
      <c r="M6" t="s">
        <v>215</v>
      </c>
      <c r="N6" t="s">
        <v>93</v>
      </c>
      <c r="O6" t="s">
        <v>53</v>
      </c>
      <c r="P6" t="s">
        <v>94</v>
      </c>
    </row>
    <row r="7" spans="1:16" ht="12.75">
      <c r="A7">
        <v>6</v>
      </c>
      <c r="B7" s="1" t="s">
        <v>5</v>
      </c>
      <c r="C7" t="s">
        <v>38</v>
      </c>
      <c r="D7" t="s">
        <v>233</v>
      </c>
      <c r="E7" s="4">
        <v>56</v>
      </c>
      <c r="F7" s="4">
        <v>69</v>
      </c>
      <c r="G7">
        <f>SUM(F7-E7)+1</f>
        <v>14</v>
      </c>
      <c r="H7">
        <f>SUM(11+150)</f>
        <v>161</v>
      </c>
      <c r="I7" s="7">
        <f t="shared" si="0"/>
        <v>0.08695652173913043</v>
      </c>
      <c r="J7" t="s">
        <v>44</v>
      </c>
      <c r="K7">
        <v>15</v>
      </c>
      <c r="L7" t="s">
        <v>44</v>
      </c>
      <c r="M7" t="s">
        <v>86</v>
      </c>
      <c r="N7" s="23" t="s">
        <v>213</v>
      </c>
      <c r="P7" s="3" t="s">
        <v>214</v>
      </c>
    </row>
    <row r="8" spans="1:17" ht="12.75">
      <c r="A8">
        <v>7</v>
      </c>
      <c r="B8" s="1" t="s">
        <v>6</v>
      </c>
      <c r="C8" t="s">
        <v>38</v>
      </c>
      <c r="E8" s="4">
        <v>89</v>
      </c>
      <c r="F8" s="4">
        <v>97</v>
      </c>
      <c r="G8">
        <f>SUM(F8-E8)+1</f>
        <v>9</v>
      </c>
      <c r="H8">
        <v>223</v>
      </c>
      <c r="I8" s="7">
        <f t="shared" si="0"/>
        <v>0.04035874439461883</v>
      </c>
      <c r="J8" t="s">
        <v>44</v>
      </c>
      <c r="K8">
        <v>4</v>
      </c>
      <c r="L8" t="s">
        <v>44</v>
      </c>
      <c r="M8" t="s">
        <v>56</v>
      </c>
      <c r="N8" t="s">
        <v>62</v>
      </c>
      <c r="O8" t="s">
        <v>44</v>
      </c>
      <c r="P8" s="5" t="s">
        <v>57</v>
      </c>
      <c r="Q8" t="s">
        <v>58</v>
      </c>
    </row>
    <row r="9" spans="1:16" ht="12.75">
      <c r="A9">
        <v>8</v>
      </c>
      <c r="B9" s="1" t="s">
        <v>7</v>
      </c>
      <c r="C9" t="s">
        <v>38</v>
      </c>
      <c r="D9" t="s">
        <v>228</v>
      </c>
      <c r="E9" s="4">
        <v>145</v>
      </c>
      <c r="F9" s="4">
        <v>159</v>
      </c>
      <c r="G9">
        <f>SUM(F9-E9)+1</f>
        <v>15</v>
      </c>
      <c r="H9">
        <v>284</v>
      </c>
      <c r="I9" s="7">
        <f t="shared" si="0"/>
        <v>0.0528169014084507</v>
      </c>
      <c r="J9" t="s">
        <v>44</v>
      </c>
      <c r="K9">
        <v>5</v>
      </c>
      <c r="L9" t="s">
        <v>44</v>
      </c>
      <c r="M9" t="s">
        <v>52</v>
      </c>
      <c r="N9" t="s">
        <v>95</v>
      </c>
      <c r="P9" s="6"/>
    </row>
    <row r="10" spans="1:15" ht="12.75">
      <c r="A10">
        <v>9</v>
      </c>
      <c r="B10" s="1" t="s">
        <v>8</v>
      </c>
      <c r="C10" t="s">
        <v>38</v>
      </c>
      <c r="D10" t="s">
        <v>228</v>
      </c>
      <c r="G10">
        <v>26</v>
      </c>
      <c r="H10">
        <f>SUM(278+18)</f>
        <v>296</v>
      </c>
      <c r="I10" s="7">
        <f t="shared" si="0"/>
        <v>0.08783783783783784</v>
      </c>
      <c r="J10" t="s">
        <v>44</v>
      </c>
      <c r="K10">
        <v>6</v>
      </c>
      <c r="L10" t="s">
        <v>44</v>
      </c>
      <c r="M10" t="s">
        <v>60</v>
      </c>
      <c r="N10" t="s">
        <v>61</v>
      </c>
      <c r="O10" t="s">
        <v>44</v>
      </c>
    </row>
    <row r="11" spans="1:15" ht="12.75">
      <c r="A11">
        <v>10</v>
      </c>
      <c r="B11" s="1" t="s">
        <v>130</v>
      </c>
      <c r="C11" t="s">
        <v>38</v>
      </c>
      <c r="D11" t="s">
        <v>228</v>
      </c>
      <c r="E11" s="4">
        <v>183</v>
      </c>
      <c r="F11" s="4">
        <v>209</v>
      </c>
      <c r="G11">
        <f>SUM(F11-E11)+1</f>
        <v>27</v>
      </c>
      <c r="H11">
        <f>SUM(209+19)</f>
        <v>228</v>
      </c>
      <c r="I11" s="7">
        <f t="shared" si="0"/>
        <v>0.11842105263157894</v>
      </c>
      <c r="J11" t="s">
        <v>44</v>
      </c>
      <c r="K11">
        <v>20</v>
      </c>
      <c r="L11" t="s">
        <v>53</v>
      </c>
      <c r="M11" t="s">
        <v>131</v>
      </c>
      <c r="N11" t="s">
        <v>133</v>
      </c>
      <c r="O11" t="s">
        <v>44</v>
      </c>
    </row>
    <row r="12" spans="1:15" ht="12.75">
      <c r="A12">
        <v>11</v>
      </c>
      <c r="B12" s="1" t="s">
        <v>11</v>
      </c>
      <c r="C12" t="s">
        <v>38</v>
      </c>
      <c r="D12" t="s">
        <v>228</v>
      </c>
      <c r="G12">
        <v>9</v>
      </c>
      <c r="H12">
        <v>202</v>
      </c>
      <c r="I12" s="7">
        <f>SUM(G12/H12)</f>
        <v>0.04455445544554455</v>
      </c>
      <c r="J12" t="s">
        <v>44</v>
      </c>
      <c r="K12">
        <v>7</v>
      </c>
      <c r="L12" t="s">
        <v>44</v>
      </c>
      <c r="M12" t="s">
        <v>63</v>
      </c>
      <c r="N12" t="s">
        <v>64</v>
      </c>
      <c r="O12" t="s">
        <v>53</v>
      </c>
    </row>
    <row r="13" spans="1:15" ht="12.75">
      <c r="A13">
        <v>12</v>
      </c>
      <c r="B13" s="1" t="s">
        <v>12</v>
      </c>
      <c r="C13" t="s">
        <v>38</v>
      </c>
      <c r="D13" t="s">
        <v>217</v>
      </c>
      <c r="G13">
        <v>21</v>
      </c>
      <c r="H13">
        <v>364</v>
      </c>
      <c r="I13" s="7">
        <f>SUM(G13/H13)</f>
        <v>0.057692307692307696</v>
      </c>
      <c r="J13" t="s">
        <v>44</v>
      </c>
      <c r="M13" t="s">
        <v>66</v>
      </c>
      <c r="N13" t="s">
        <v>65</v>
      </c>
      <c r="O13" t="s">
        <v>53</v>
      </c>
    </row>
    <row r="14" spans="1:15" ht="12.75">
      <c r="A14">
        <v>13</v>
      </c>
      <c r="B14" s="1" t="s">
        <v>13</v>
      </c>
      <c r="C14" t="s">
        <v>38</v>
      </c>
      <c r="E14" s="4">
        <v>218</v>
      </c>
      <c r="F14" s="4">
        <v>251</v>
      </c>
      <c r="G14">
        <f>SUM(F14-E14)+1</f>
        <v>34</v>
      </c>
      <c r="H14">
        <v>300</v>
      </c>
      <c r="I14" s="7">
        <f>SUM(G14/H14)</f>
        <v>0.11333333333333333</v>
      </c>
      <c r="J14" t="s">
        <v>44</v>
      </c>
      <c r="K14">
        <v>8</v>
      </c>
      <c r="L14" t="s">
        <v>44</v>
      </c>
      <c r="M14" t="s">
        <v>69</v>
      </c>
      <c r="N14" t="s">
        <v>70</v>
      </c>
      <c r="O14" t="s">
        <v>44</v>
      </c>
    </row>
    <row r="15" spans="1:15" ht="12.75">
      <c r="A15">
        <v>14</v>
      </c>
      <c r="B15" s="1" t="s">
        <v>14</v>
      </c>
      <c r="C15" t="s">
        <v>38</v>
      </c>
      <c r="D15" t="s">
        <v>228</v>
      </c>
      <c r="E15" s="4">
        <v>258</v>
      </c>
      <c r="F15" s="4">
        <v>290</v>
      </c>
      <c r="G15">
        <f>SUM(F15-E15)+1</f>
        <v>33</v>
      </c>
      <c r="H15">
        <v>328</v>
      </c>
      <c r="I15" s="7">
        <f>SUM(G15/H15)</f>
        <v>0.10060975609756098</v>
      </c>
      <c r="J15" t="s">
        <v>44</v>
      </c>
      <c r="K15">
        <v>20</v>
      </c>
      <c r="L15" t="s">
        <v>44</v>
      </c>
      <c r="M15" t="s">
        <v>134</v>
      </c>
      <c r="N15" t="s">
        <v>135</v>
      </c>
      <c r="O15" t="s">
        <v>44</v>
      </c>
    </row>
    <row r="16" spans="1:15" ht="12.75">
      <c r="A16">
        <v>15</v>
      </c>
      <c r="B16" s="1" t="s">
        <v>15</v>
      </c>
      <c r="C16" t="s">
        <v>38</v>
      </c>
      <c r="D16" t="s">
        <v>228</v>
      </c>
      <c r="G16">
        <v>24</v>
      </c>
      <c r="H16">
        <v>330</v>
      </c>
      <c r="I16" s="7">
        <f aca="true" t="shared" si="1" ref="I16:I22">SUM(G16/H16)</f>
        <v>0.07272727272727272</v>
      </c>
      <c r="J16" t="s">
        <v>44</v>
      </c>
      <c r="K16">
        <v>9</v>
      </c>
      <c r="L16" t="s">
        <v>44</v>
      </c>
      <c r="M16" t="s">
        <v>72</v>
      </c>
      <c r="N16" t="s">
        <v>71</v>
      </c>
      <c r="O16" t="s">
        <v>44</v>
      </c>
    </row>
    <row r="17" spans="1:15" ht="12.75">
      <c r="A17">
        <v>16</v>
      </c>
      <c r="B17" s="1" t="s">
        <v>16</v>
      </c>
      <c r="C17" t="s">
        <v>38</v>
      </c>
      <c r="D17" s="4" t="s">
        <v>73</v>
      </c>
      <c r="E17" s="4">
        <v>20</v>
      </c>
      <c r="G17">
        <v>22</v>
      </c>
      <c r="H17">
        <f>SUM(249+18)</f>
        <v>267</v>
      </c>
      <c r="I17" s="7">
        <f t="shared" si="1"/>
        <v>0.08239700374531835</v>
      </c>
      <c r="J17" t="s">
        <v>44</v>
      </c>
      <c r="K17">
        <v>10</v>
      </c>
      <c r="L17" t="s">
        <v>44</v>
      </c>
      <c r="M17" t="s">
        <v>74</v>
      </c>
      <c r="N17" t="s">
        <v>75</v>
      </c>
      <c r="O17" t="s">
        <v>44</v>
      </c>
    </row>
    <row r="18" spans="1:15" ht="12.75">
      <c r="A18">
        <v>17</v>
      </c>
      <c r="B18" s="1" t="s">
        <v>18</v>
      </c>
      <c r="C18" t="s">
        <v>38</v>
      </c>
      <c r="D18" t="s">
        <v>228</v>
      </c>
      <c r="E18" s="4">
        <v>325</v>
      </c>
      <c r="F18" s="4">
        <v>362</v>
      </c>
      <c r="G18">
        <f>SUM(F18-E18)+1</f>
        <v>38</v>
      </c>
      <c r="H18">
        <v>405</v>
      </c>
      <c r="I18" s="7">
        <f t="shared" si="1"/>
        <v>0.09382716049382717</v>
      </c>
      <c r="J18" t="s">
        <v>44</v>
      </c>
      <c r="K18">
        <v>11</v>
      </c>
      <c r="L18" t="s">
        <v>44</v>
      </c>
      <c r="M18" t="s">
        <v>76</v>
      </c>
      <c r="N18" t="s">
        <v>49</v>
      </c>
      <c r="O18" t="s">
        <v>44</v>
      </c>
    </row>
    <row r="19" spans="1:16" ht="12.75">
      <c r="A19">
        <v>18</v>
      </c>
      <c r="B19" s="1" t="s">
        <v>20</v>
      </c>
      <c r="C19" t="s">
        <v>38</v>
      </c>
      <c r="E19" s="4">
        <v>101</v>
      </c>
      <c r="F19" s="4">
        <v>115</v>
      </c>
      <c r="G19">
        <f>SUM(F19-E19)+1</f>
        <v>15</v>
      </c>
      <c r="H19">
        <v>527</v>
      </c>
      <c r="I19" s="7">
        <f t="shared" si="1"/>
        <v>0.028462998102466792</v>
      </c>
      <c r="J19" t="s">
        <v>44</v>
      </c>
      <c r="K19">
        <v>12</v>
      </c>
      <c r="L19" t="s">
        <v>44</v>
      </c>
      <c r="M19" t="s">
        <v>77</v>
      </c>
      <c r="N19" t="s">
        <v>78</v>
      </c>
      <c r="O19" t="s">
        <v>44</v>
      </c>
      <c r="P19" s="3" t="s">
        <v>79</v>
      </c>
    </row>
    <row r="20" spans="1:15" ht="12.75">
      <c r="A20">
        <v>19</v>
      </c>
      <c r="B20" s="1" t="s">
        <v>21</v>
      </c>
      <c r="C20" t="s">
        <v>38</v>
      </c>
      <c r="E20" s="4">
        <v>85</v>
      </c>
      <c r="F20" s="4">
        <v>98</v>
      </c>
      <c r="G20">
        <f>SUM(F20-E20)+1</f>
        <v>14</v>
      </c>
      <c r="H20">
        <v>302</v>
      </c>
      <c r="I20" s="7">
        <f t="shared" si="1"/>
        <v>0.046357615894039736</v>
      </c>
      <c r="J20" t="s">
        <v>44</v>
      </c>
      <c r="K20" s="3" t="s">
        <v>41</v>
      </c>
      <c r="L20" t="s">
        <v>44</v>
      </c>
      <c r="M20" t="s">
        <v>51</v>
      </c>
      <c r="N20" t="s">
        <v>49</v>
      </c>
      <c r="O20" t="s">
        <v>44</v>
      </c>
    </row>
    <row r="21" spans="1:14" ht="12.75">
      <c r="A21">
        <v>20</v>
      </c>
      <c r="B21" s="1" t="s">
        <v>22</v>
      </c>
      <c r="C21" t="s">
        <v>38</v>
      </c>
      <c r="D21" t="s">
        <v>217</v>
      </c>
      <c r="E21" s="4">
        <v>87</v>
      </c>
      <c r="F21" s="4">
        <v>94</v>
      </c>
      <c r="G21">
        <f>SUM(F21-E21)+1</f>
        <v>8</v>
      </c>
      <c r="H21">
        <v>196</v>
      </c>
      <c r="I21" s="7">
        <f t="shared" si="1"/>
        <v>0.04081632653061224</v>
      </c>
      <c r="J21" t="s">
        <v>44</v>
      </c>
      <c r="L21" t="s">
        <v>53</v>
      </c>
      <c r="M21" t="s">
        <v>80</v>
      </c>
      <c r="N21" t="s">
        <v>81</v>
      </c>
    </row>
    <row r="22" spans="1:14" ht="12.75">
      <c r="A22">
        <v>21</v>
      </c>
      <c r="B22" s="1" t="s">
        <v>23</v>
      </c>
      <c r="C22" t="s">
        <v>38</v>
      </c>
      <c r="D22" t="s">
        <v>228</v>
      </c>
      <c r="E22" s="4">
        <v>55</v>
      </c>
      <c r="F22" s="4">
        <v>63</v>
      </c>
      <c r="G22">
        <f>SUM(F22-E22)+1</f>
        <v>9</v>
      </c>
      <c r="H22">
        <v>168</v>
      </c>
      <c r="I22" s="7">
        <f t="shared" si="1"/>
        <v>0.05357142857142857</v>
      </c>
      <c r="J22" t="s">
        <v>44</v>
      </c>
      <c r="K22">
        <v>14</v>
      </c>
      <c r="L22" t="s">
        <v>44</v>
      </c>
      <c r="M22" t="s">
        <v>83</v>
      </c>
      <c r="N22" t="s">
        <v>84</v>
      </c>
    </row>
    <row r="23" spans="1:16" ht="12.75">
      <c r="A23">
        <v>22</v>
      </c>
      <c r="B23" s="1" t="s">
        <v>24</v>
      </c>
      <c r="C23" t="s">
        <v>38</v>
      </c>
      <c r="G23" s="21" t="s">
        <v>39</v>
      </c>
      <c r="H23" s="21">
        <v>128</v>
      </c>
      <c r="I23" s="22"/>
      <c r="J23" t="s">
        <v>44</v>
      </c>
      <c r="L23" t="s">
        <v>53</v>
      </c>
      <c r="M23" t="s">
        <v>67</v>
      </c>
      <c r="N23" t="s">
        <v>68</v>
      </c>
      <c r="O23" t="s">
        <v>44</v>
      </c>
      <c r="P23" s="3" t="s">
        <v>85</v>
      </c>
    </row>
    <row r="24" spans="1:15" ht="12.75">
      <c r="A24">
        <v>23</v>
      </c>
      <c r="B24" s="1" t="s">
        <v>25</v>
      </c>
      <c r="C24" t="s">
        <v>38</v>
      </c>
      <c r="D24" t="s">
        <v>228</v>
      </c>
      <c r="G24">
        <v>17</v>
      </c>
      <c r="H24">
        <f>SUM(18+318)</f>
        <v>336</v>
      </c>
      <c r="I24" s="7">
        <f>SUM(G24/H24)</f>
        <v>0.050595238095238096</v>
      </c>
      <c r="J24" t="s">
        <v>82</v>
      </c>
      <c r="K24">
        <v>13</v>
      </c>
      <c r="L24" t="s">
        <v>82</v>
      </c>
      <c r="M24" t="s">
        <v>132</v>
      </c>
      <c r="N24" t="s">
        <v>133</v>
      </c>
      <c r="O24" t="s">
        <v>44</v>
      </c>
    </row>
    <row r="25" spans="1:14" ht="12.75">
      <c r="A25">
        <v>24</v>
      </c>
      <c r="B25" s="1" t="s">
        <v>26</v>
      </c>
      <c r="C25" t="s">
        <v>38</v>
      </c>
      <c r="G25" s="21"/>
      <c r="H25" s="21"/>
      <c r="I25" s="22"/>
      <c r="J25" s="21"/>
      <c r="M25" s="21"/>
      <c r="N25" s="21"/>
    </row>
    <row r="26" spans="1:14" ht="12.75">
      <c r="A26">
        <v>25</v>
      </c>
      <c r="B26" s="1" t="s">
        <v>27</v>
      </c>
      <c r="C26" t="s">
        <v>38</v>
      </c>
      <c r="E26" s="4">
        <v>21</v>
      </c>
      <c r="F26" s="4">
        <v>55</v>
      </c>
      <c r="G26">
        <f>SUM(F26-E26)+1</f>
        <v>35</v>
      </c>
      <c r="H26">
        <v>280</v>
      </c>
      <c r="I26" s="7">
        <f>SUM(G26/H26)</f>
        <v>0.125</v>
      </c>
      <c r="J26" t="s">
        <v>44</v>
      </c>
      <c r="K26">
        <v>18</v>
      </c>
      <c r="L26" t="s">
        <v>44</v>
      </c>
      <c r="M26" t="s">
        <v>52</v>
      </c>
      <c r="N26" t="s">
        <v>95</v>
      </c>
    </row>
    <row r="27" spans="1:16" ht="12.75">
      <c r="A27">
        <v>26</v>
      </c>
      <c r="B27" s="1" t="s">
        <v>28</v>
      </c>
      <c r="C27" t="s">
        <v>38</v>
      </c>
      <c r="E27" s="4">
        <v>95</v>
      </c>
      <c r="F27" s="4">
        <v>113</v>
      </c>
      <c r="G27">
        <f>SUM(F27-E27)+1</f>
        <v>19</v>
      </c>
      <c r="H27">
        <f>SUM(204+18)</f>
        <v>222</v>
      </c>
      <c r="I27" s="7">
        <f>SUM(G27/H27)</f>
        <v>0.08558558558558559</v>
      </c>
      <c r="J27" t="s">
        <v>44</v>
      </c>
      <c r="K27">
        <v>19</v>
      </c>
      <c r="L27">
        <v>7</v>
      </c>
      <c r="M27" t="s">
        <v>96</v>
      </c>
      <c r="N27" s="9" t="s">
        <v>118</v>
      </c>
      <c r="O27" t="s">
        <v>44</v>
      </c>
      <c r="P27" t="s">
        <v>119</v>
      </c>
    </row>
    <row r="28" spans="1:16" ht="12.75">
      <c r="A28">
        <v>27</v>
      </c>
      <c r="B28" s="1" t="s">
        <v>29</v>
      </c>
      <c r="C28" t="s">
        <v>38</v>
      </c>
      <c r="D28" t="s">
        <v>228</v>
      </c>
      <c r="E28" s="4">
        <v>241</v>
      </c>
      <c r="F28" s="4">
        <v>269</v>
      </c>
      <c r="G28">
        <f>SUM(F28-E28)+1</f>
        <v>29</v>
      </c>
      <c r="H28">
        <f>SUM(316+24)</f>
        <v>340</v>
      </c>
      <c r="I28" s="7">
        <f>SUM(G28/H28)</f>
        <v>0.08529411764705883</v>
      </c>
      <c r="J28" t="s">
        <v>44</v>
      </c>
      <c r="M28" t="s">
        <v>120</v>
      </c>
      <c r="N28" t="s">
        <v>121</v>
      </c>
      <c r="O28" t="s">
        <v>53</v>
      </c>
      <c r="P28" t="s">
        <v>122</v>
      </c>
    </row>
    <row r="29" spans="1:17" ht="12.75">
      <c r="A29">
        <v>28</v>
      </c>
      <c r="B29" s="1" t="s">
        <v>30</v>
      </c>
      <c r="C29" t="s">
        <v>38</v>
      </c>
      <c r="D29" t="s">
        <v>217</v>
      </c>
      <c r="E29" s="4">
        <v>17</v>
      </c>
      <c r="F29" s="4">
        <v>31</v>
      </c>
      <c r="G29">
        <f>SUM(F29-E29)+1</f>
        <v>15</v>
      </c>
      <c r="H29">
        <v>306</v>
      </c>
      <c r="I29" s="7">
        <f>SUM(G29/H29)</f>
        <v>0.049019607843137254</v>
      </c>
      <c r="J29" t="s">
        <v>44</v>
      </c>
      <c r="M29" t="s">
        <v>76</v>
      </c>
      <c r="N29" t="s">
        <v>49</v>
      </c>
      <c r="Q29" t="s">
        <v>127</v>
      </c>
    </row>
    <row r="30" spans="1:18" ht="12.75">
      <c r="A30">
        <v>29</v>
      </c>
      <c r="B30" s="1" t="s">
        <v>31</v>
      </c>
      <c r="C30" t="s">
        <v>38</v>
      </c>
      <c r="D30" t="s">
        <v>228</v>
      </c>
      <c r="G30">
        <v>22</v>
      </c>
      <c r="H30">
        <v>276</v>
      </c>
      <c r="I30" s="7">
        <v>0.0797</v>
      </c>
      <c r="J30" t="s">
        <v>44</v>
      </c>
      <c r="M30" t="s">
        <v>52</v>
      </c>
      <c r="N30" s="10"/>
      <c r="P30" s="3" t="s">
        <v>123</v>
      </c>
      <c r="Q30" s="3" t="s">
        <v>124</v>
      </c>
      <c r="R30" t="s">
        <v>125</v>
      </c>
    </row>
    <row r="31" spans="1:14" ht="12.75">
      <c r="A31">
        <v>30</v>
      </c>
      <c r="B31" s="1" t="s">
        <v>32</v>
      </c>
      <c r="C31" t="s">
        <v>38</v>
      </c>
      <c r="G31">
        <v>16</v>
      </c>
      <c r="H31">
        <v>94</v>
      </c>
      <c r="I31" s="7">
        <f>SUM(G31/H31)</f>
        <v>0.1702127659574468</v>
      </c>
      <c r="J31" t="s">
        <v>44</v>
      </c>
      <c r="M31" t="s">
        <v>128</v>
      </c>
      <c r="N31" s="10"/>
    </row>
    <row r="32" spans="1:17" ht="12.75">
      <c r="A32">
        <v>31</v>
      </c>
      <c r="B32" s="1" t="s">
        <v>0</v>
      </c>
      <c r="C32" t="s">
        <v>37</v>
      </c>
      <c r="I32" s="7"/>
      <c r="K32" s="3"/>
      <c r="M32" t="s">
        <v>129</v>
      </c>
      <c r="N32" s="8"/>
      <c r="Q32" t="s">
        <v>126</v>
      </c>
    </row>
    <row r="33" spans="1:14" ht="12.75">
      <c r="A33">
        <v>32</v>
      </c>
      <c r="B33" s="1" t="s">
        <v>9</v>
      </c>
      <c r="C33" t="s">
        <v>37</v>
      </c>
      <c r="I33" s="7"/>
      <c r="M33" t="s">
        <v>129</v>
      </c>
      <c r="N33" s="11"/>
    </row>
    <row r="34" spans="1:13" ht="12.75">
      <c r="A34">
        <v>33</v>
      </c>
      <c r="B34" s="1" t="s">
        <v>19</v>
      </c>
      <c r="C34" t="s">
        <v>37</v>
      </c>
      <c r="I34" s="7"/>
      <c r="M34" t="s">
        <v>129</v>
      </c>
    </row>
    <row r="35" spans="2:9" ht="12.75">
      <c r="B35" s="3" t="s">
        <v>218</v>
      </c>
      <c r="D35" t="s">
        <v>217</v>
      </c>
      <c r="I35" s="7"/>
    </row>
    <row r="36" spans="2:9" ht="12.75">
      <c r="B36" s="3" t="s">
        <v>219</v>
      </c>
      <c r="D36" t="s">
        <v>217</v>
      </c>
      <c r="I36" s="7"/>
    </row>
    <row r="37" spans="2:9" ht="12.75">
      <c r="B37" s="3" t="s">
        <v>220</v>
      </c>
      <c r="D37" t="s">
        <v>217</v>
      </c>
      <c r="I37" s="7"/>
    </row>
    <row r="38" spans="2:4" ht="12.75">
      <c r="B38" s="3" t="s">
        <v>221</v>
      </c>
      <c r="D38" t="s">
        <v>233</v>
      </c>
    </row>
    <row r="39" spans="2:4" ht="12.75">
      <c r="B39" s="3" t="s">
        <v>222</v>
      </c>
      <c r="D39" t="s">
        <v>217</v>
      </c>
    </row>
    <row r="40" spans="2:4" ht="12.75">
      <c r="B40" s="3" t="s">
        <v>223</v>
      </c>
      <c r="D40" t="s">
        <v>217</v>
      </c>
    </row>
    <row r="41" spans="2:4" ht="12.75">
      <c r="B41" s="3" t="s">
        <v>224</v>
      </c>
      <c r="D41" t="s">
        <v>217</v>
      </c>
    </row>
    <row r="42" spans="2:4" ht="12.75">
      <c r="B42" s="3" t="s">
        <v>225</v>
      </c>
      <c r="D42" t="s">
        <v>217</v>
      </c>
    </row>
    <row r="43" spans="2:4" ht="12.75">
      <c r="B43" s="3" t="s">
        <v>226</v>
      </c>
      <c r="D43" t="s">
        <v>217</v>
      </c>
    </row>
    <row r="44" spans="2:4" ht="12.75">
      <c r="B44" s="3" t="s">
        <v>227</v>
      </c>
      <c r="D44" t="s">
        <v>217</v>
      </c>
    </row>
    <row r="45" spans="2:4" ht="12.75">
      <c r="B45" s="1" t="s">
        <v>229</v>
      </c>
      <c r="D45" t="s">
        <v>228</v>
      </c>
    </row>
    <row r="46" spans="2:4" ht="12.75">
      <c r="B46" t="s">
        <v>230</v>
      </c>
      <c r="D46" t="s">
        <v>228</v>
      </c>
    </row>
    <row r="47" spans="2:4" ht="12.75">
      <c r="B47" s="24" t="s">
        <v>231</v>
      </c>
      <c r="D47" t="s">
        <v>228</v>
      </c>
    </row>
    <row r="48" spans="2:4" ht="12.75">
      <c r="B48" s="24" t="s">
        <v>232</v>
      </c>
      <c r="D48" t="s">
        <v>228</v>
      </c>
    </row>
    <row r="49" spans="2:4" ht="12.75">
      <c r="B49" t="s">
        <v>234</v>
      </c>
      <c r="D49" t="s">
        <v>228</v>
      </c>
    </row>
    <row r="50" ht="12.75">
      <c r="D50"/>
    </row>
  </sheetData>
  <hyperlinks>
    <hyperlink ref="K20" r:id="rId1" display="link 1"/>
    <hyperlink ref="P5" r:id="rId2" display="www.regalbooks.com"/>
    <hyperlink ref="P19" r:id="rId3" display="mail@ivpress.com"/>
    <hyperlink ref="P23" r:id="rId4" display="www.winepresspub.com"/>
    <hyperlink ref="P4" r:id="rId5" display="Info@ccli.co.uk"/>
    <hyperlink ref="P30" r:id="rId6" display="glintint@aol.com"/>
    <hyperlink ref="Q30" r:id="rId7" display="www.glint.org"/>
    <hyperlink ref="P8" r:id="rId8" display="mailto:allen.quain@strang.com"/>
    <hyperlink ref="P7" r:id="rId9" display="mailto:jenny@scm-canterburypress.co.uk"/>
    <hyperlink ref="B35" r:id="rId10" display="../../../My Webs/WebURBPOOR/05Evangelism(EV)/Incarnational Model(EV307)/Bonding.htm"/>
    <hyperlink ref="B36" r:id="rId11" display="../../../My Webs/WebURBPOOR/10Advocacy(CA)/HIV &amp; AIDS(CG406)/hivorphans.htm"/>
    <hyperlink ref="B37" r:id="rId12" display="../../../My Webs/WebURBPOOR/06Discipleship(DI)/Drug Addicts(CG405b)/Drug Addicts and Prostitution.htm"/>
    <hyperlink ref="B38" r:id="rId13" display="../../../My Webs/WebURBPOOR/03Theology(TH)/Basic Old Testamen.htm"/>
    <hyperlink ref="B39" r:id="rId14" display="../../../My Webs/WebURBPOOR/07Church Growth(CG)/Hesselgrave.htm"/>
    <hyperlink ref="B40" r:id="rId15" display="../../../My Webs/WebURBPOOR/13Readings/Kingdom Building.htm"/>
    <hyperlink ref="B41" r:id="rId16" display="../../../My Webs/WebURBPOOR/04Context(CX)/Round the clock activities.htm"/>
    <hyperlink ref="B42" r:id="rId17" display="..\..\..\My Webs\WebURBPOOR\10Advocacy(CA)\Hope for Brazilian Slums.htm"/>
    <hyperlink ref="B43" r:id="rId18" display="../../../My Webs/WebURBPOOR/03Theology(TH)/age_of_jubilee.htm"/>
    <hyperlink ref="B44" r:id="rId19" display="../../../My Webs/WebURBPOOR/10Advocacy(CA)/virtues of a women-1/virtues of a women-1.htm"/>
  </hyperlinks>
  <printOptions/>
  <pageMargins left="0.75" right="0.75" top="1" bottom="1" header="0.5" footer="0.5"/>
  <pageSetup horizontalDpi="600" verticalDpi="600" orientation="landscape" r:id="rId20"/>
</worksheet>
</file>

<file path=xl/worksheets/sheet2.xml><?xml version="1.0" encoding="utf-8"?>
<worksheet xmlns="http://schemas.openxmlformats.org/spreadsheetml/2006/main" xmlns:r="http://schemas.openxmlformats.org/officeDocument/2006/relationships">
  <dimension ref="A2:B33"/>
  <sheetViews>
    <sheetView workbookViewId="0" topLeftCell="A1">
      <selection activeCell="A29" sqref="A29"/>
    </sheetView>
  </sheetViews>
  <sheetFormatPr defaultColWidth="9.140625" defaultRowHeight="15" customHeight="1"/>
  <cols>
    <col min="1" max="1" width="78.28125" style="14" customWidth="1"/>
    <col min="2" max="2" width="7.8515625" style="14" customWidth="1"/>
    <col min="3" max="16384" width="9.140625" style="14" customWidth="1"/>
  </cols>
  <sheetData>
    <row r="2" spans="1:2" ht="15" customHeight="1">
      <c r="A2" s="25" t="s">
        <v>96</v>
      </c>
      <c r="B2" s="25"/>
    </row>
    <row r="3" spans="1:2" ht="15" customHeight="1">
      <c r="A3" s="26" t="s">
        <v>97</v>
      </c>
      <c r="B3" s="26"/>
    </row>
    <row r="4" ht="15" customHeight="1">
      <c r="A4" s="27" t="s">
        <v>98</v>
      </c>
    </row>
    <row r="5" ht="15" customHeight="1">
      <c r="A5" s="27"/>
    </row>
    <row r="6" ht="15" customHeight="1">
      <c r="A6" s="27"/>
    </row>
    <row r="7" ht="15" customHeight="1">
      <c r="A7" s="27"/>
    </row>
    <row r="8" ht="15" customHeight="1">
      <c r="A8" s="27"/>
    </row>
    <row r="9" spans="1:2" ht="15" customHeight="1">
      <c r="A9" s="12" t="s">
        <v>99</v>
      </c>
      <c r="B9" s="15"/>
    </row>
    <row r="10" spans="1:2" ht="15" customHeight="1">
      <c r="A10" s="12" t="s">
        <v>100</v>
      </c>
      <c r="B10" s="15"/>
    </row>
    <row r="11" spans="1:2" ht="15" customHeight="1">
      <c r="A11" s="12"/>
      <c r="B11" s="15"/>
    </row>
    <row r="12" spans="1:2" ht="15" customHeight="1">
      <c r="A12" s="12" t="s">
        <v>101</v>
      </c>
      <c r="B12" s="15"/>
    </row>
    <row r="13" spans="1:2" ht="15" customHeight="1">
      <c r="A13" s="12" t="s">
        <v>102</v>
      </c>
      <c r="B13" s="15"/>
    </row>
    <row r="14" spans="1:2" ht="15" customHeight="1">
      <c r="A14" s="12" t="s">
        <v>103</v>
      </c>
      <c r="B14" s="15"/>
    </row>
    <row r="15" spans="1:2" ht="15" customHeight="1">
      <c r="A15" s="12" t="s">
        <v>104</v>
      </c>
      <c r="B15" s="15"/>
    </row>
    <row r="16" spans="1:2" ht="15" customHeight="1">
      <c r="A16" s="12" t="s">
        <v>105</v>
      </c>
      <c r="B16" s="15"/>
    </row>
    <row r="17" spans="1:2" ht="15" customHeight="1">
      <c r="A17" s="12" t="s">
        <v>106</v>
      </c>
      <c r="B17" s="15"/>
    </row>
    <row r="18" spans="1:2" ht="15" customHeight="1">
      <c r="A18" s="12"/>
      <c r="B18" s="15"/>
    </row>
    <row r="19" spans="1:2" ht="15" customHeight="1">
      <c r="A19" s="12"/>
      <c r="B19" s="15"/>
    </row>
    <row r="20" spans="1:2" ht="15" customHeight="1">
      <c r="A20" s="12" t="s">
        <v>107</v>
      </c>
      <c r="B20" s="15"/>
    </row>
    <row r="21" spans="1:2" ht="15" customHeight="1">
      <c r="A21" s="12" t="s">
        <v>108</v>
      </c>
      <c r="B21" s="15"/>
    </row>
    <row r="22" spans="1:2" ht="15" customHeight="1">
      <c r="A22" s="12" t="s">
        <v>109</v>
      </c>
      <c r="B22" s="15"/>
    </row>
    <row r="23" spans="1:2" ht="15" customHeight="1">
      <c r="A23" s="12" t="s">
        <v>110</v>
      </c>
      <c r="B23" s="15"/>
    </row>
    <row r="24" spans="1:2" ht="15" customHeight="1">
      <c r="A24" s="12" t="s">
        <v>111</v>
      </c>
      <c r="B24" s="15"/>
    </row>
    <row r="25" spans="1:2" ht="15" customHeight="1">
      <c r="A25" s="12" t="s">
        <v>112</v>
      </c>
      <c r="B25" s="15"/>
    </row>
    <row r="26" spans="1:2" ht="15" customHeight="1">
      <c r="A26" s="12" t="s">
        <v>113</v>
      </c>
      <c r="B26" s="15"/>
    </row>
    <row r="27" spans="1:2" ht="15" customHeight="1">
      <c r="A27" s="12" t="s">
        <v>114</v>
      </c>
      <c r="B27" s="15"/>
    </row>
    <row r="28" spans="1:2" ht="15" customHeight="1">
      <c r="A28" s="12" t="s">
        <v>115</v>
      </c>
      <c r="B28" s="15"/>
    </row>
    <row r="29" spans="1:2" ht="15" customHeight="1">
      <c r="A29" s="12"/>
      <c r="B29" s="15"/>
    </row>
    <row r="30" spans="1:2" ht="15" customHeight="1">
      <c r="A30" s="12" t="s">
        <v>116</v>
      </c>
      <c r="B30" s="15"/>
    </row>
    <row r="31" spans="1:2" ht="15" customHeight="1">
      <c r="A31" s="12"/>
      <c r="B31" s="15"/>
    </row>
    <row r="32" spans="1:2" ht="15" customHeight="1">
      <c r="A32" s="12"/>
      <c r="B32" s="15"/>
    </row>
    <row r="33" spans="1:2" ht="15" customHeight="1">
      <c r="A33" s="13" t="s">
        <v>117</v>
      </c>
      <c r="B33" s="15"/>
    </row>
  </sheetData>
  <mergeCells count="3">
    <mergeCell ref="A2:B2"/>
    <mergeCell ref="A3:B3"/>
    <mergeCell ref="A4:A8"/>
  </mergeCells>
  <hyperlinks>
    <hyperlink ref="A33" r:id="rId1" display="javascript:history.go(-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B57"/>
  <sheetViews>
    <sheetView workbookViewId="0" topLeftCell="A16">
      <selection activeCell="A35" sqref="A35"/>
    </sheetView>
  </sheetViews>
  <sheetFormatPr defaultColWidth="9.140625" defaultRowHeight="12.75"/>
  <cols>
    <col min="1" max="1" width="36.57421875" style="0" customWidth="1"/>
  </cols>
  <sheetData>
    <row r="3" ht="12.75">
      <c r="A3" t="s">
        <v>153</v>
      </c>
    </row>
    <row r="4" ht="12.75">
      <c r="A4" t="s">
        <v>154</v>
      </c>
    </row>
    <row r="5" ht="12.75">
      <c r="A5" t="s">
        <v>155</v>
      </c>
    </row>
    <row r="6" ht="12.75">
      <c r="A6" t="s">
        <v>156</v>
      </c>
    </row>
    <row r="7" ht="12.75">
      <c r="A7" t="s">
        <v>157</v>
      </c>
    </row>
    <row r="8" ht="12.75">
      <c r="A8" t="s">
        <v>158</v>
      </c>
    </row>
    <row r="9" ht="12.75">
      <c r="A9" t="s">
        <v>209</v>
      </c>
    </row>
    <row r="10" ht="12.75">
      <c r="A10" t="s">
        <v>159</v>
      </c>
    </row>
    <row r="11" ht="12.75">
      <c r="A11" t="s">
        <v>160</v>
      </c>
    </row>
    <row r="12" ht="12.75">
      <c r="A12" t="s">
        <v>161</v>
      </c>
    </row>
    <row r="13" ht="12.75">
      <c r="A13" t="s">
        <v>162</v>
      </c>
    </row>
    <row r="14" spans="1:2" ht="12.75">
      <c r="A14" t="s">
        <v>163</v>
      </c>
      <c r="B14" s="1" t="s">
        <v>208</v>
      </c>
    </row>
    <row r="15" ht="12.75">
      <c r="A15" t="s">
        <v>164</v>
      </c>
    </row>
    <row r="16" ht="12.75">
      <c r="A16" t="s">
        <v>165</v>
      </c>
    </row>
    <row r="17" ht="12.75">
      <c r="A17" t="s">
        <v>166</v>
      </c>
    </row>
    <row r="18" ht="12.75">
      <c r="A18" t="s">
        <v>167</v>
      </c>
    </row>
    <row r="19" spans="1:2" ht="12.75">
      <c r="A19" t="s">
        <v>168</v>
      </c>
      <c r="B19" t="s">
        <v>210</v>
      </c>
    </row>
    <row r="20" ht="12.75">
      <c r="A20" t="s">
        <v>169</v>
      </c>
    </row>
    <row r="21" ht="12.75">
      <c r="A21" t="s">
        <v>170</v>
      </c>
    </row>
    <row r="22" ht="12.75">
      <c r="A22" t="s">
        <v>171</v>
      </c>
    </row>
    <row r="23" ht="12.75">
      <c r="A23" t="s">
        <v>172</v>
      </c>
    </row>
    <row r="24" ht="12.75">
      <c r="A24" t="s">
        <v>173</v>
      </c>
    </row>
    <row r="25" ht="12.75">
      <c r="A25" t="s">
        <v>174</v>
      </c>
    </row>
    <row r="26" ht="12.75">
      <c r="A26" t="s">
        <v>175</v>
      </c>
    </row>
    <row r="27" ht="12.75">
      <c r="A27" t="s">
        <v>176</v>
      </c>
    </row>
    <row r="28" ht="12.75">
      <c r="A28" t="s">
        <v>177</v>
      </c>
    </row>
    <row r="29" ht="12.75">
      <c r="A29" t="s">
        <v>178</v>
      </c>
    </row>
    <row r="30" spans="1:2" ht="12.75">
      <c r="A30" t="s">
        <v>179</v>
      </c>
      <c r="B30" s="1" t="s">
        <v>211</v>
      </c>
    </row>
    <row r="31" spans="1:2" ht="17.25">
      <c r="A31" t="s">
        <v>180</v>
      </c>
      <c r="B31" s="19"/>
    </row>
    <row r="32" ht="12.75">
      <c r="A32" t="s">
        <v>181</v>
      </c>
    </row>
    <row r="33" ht="12.75">
      <c r="A33" t="s">
        <v>182</v>
      </c>
    </row>
    <row r="34" ht="12.75">
      <c r="A34" t="s">
        <v>183</v>
      </c>
    </row>
    <row r="35" ht="12.75">
      <c r="A35" t="s">
        <v>184</v>
      </c>
    </row>
    <row r="36" ht="12.75">
      <c r="A36" t="s">
        <v>185</v>
      </c>
    </row>
    <row r="37" ht="12.75">
      <c r="A37" t="s">
        <v>186</v>
      </c>
    </row>
    <row r="38" ht="12.75">
      <c r="A38" t="s">
        <v>187</v>
      </c>
    </row>
    <row r="39" ht="12.75">
      <c r="A39" t="s">
        <v>188</v>
      </c>
    </row>
    <row r="40" ht="12.75">
      <c r="A40" t="s">
        <v>189</v>
      </c>
    </row>
    <row r="41" ht="12.75">
      <c r="A41" t="s">
        <v>190</v>
      </c>
    </row>
    <row r="42" ht="12.75">
      <c r="A42" t="s">
        <v>191</v>
      </c>
    </row>
    <row r="43" ht="12.75">
      <c r="A43" t="s">
        <v>192</v>
      </c>
    </row>
    <row r="44" ht="12.75">
      <c r="A44" t="s">
        <v>193</v>
      </c>
    </row>
    <row r="45" ht="12.75">
      <c r="A45" t="s">
        <v>194</v>
      </c>
    </row>
    <row r="46" ht="12.75">
      <c r="A46" t="s">
        <v>195</v>
      </c>
    </row>
    <row r="47" ht="12.75">
      <c r="A47" t="s">
        <v>196</v>
      </c>
    </row>
    <row r="48" ht="12.75">
      <c r="A48" t="s">
        <v>197</v>
      </c>
    </row>
    <row r="49" ht="12.75">
      <c r="A49" t="s">
        <v>198</v>
      </c>
    </row>
    <row r="50" ht="12.75">
      <c r="A50" t="s">
        <v>199</v>
      </c>
    </row>
    <row r="51" spans="1:2" ht="12.75">
      <c r="A51" t="s">
        <v>200</v>
      </c>
      <c r="B51" s="18" t="s">
        <v>207</v>
      </c>
    </row>
    <row r="52" spans="1:2" ht="12.75">
      <c r="A52" t="s">
        <v>201</v>
      </c>
      <c r="B52" s="18"/>
    </row>
    <row r="53" ht="12.75">
      <c r="A53" t="s">
        <v>202</v>
      </c>
    </row>
    <row r="54" ht="12.75">
      <c r="A54" t="s">
        <v>203</v>
      </c>
    </row>
    <row r="55" ht="12.75">
      <c r="A55" t="s">
        <v>204</v>
      </c>
    </row>
    <row r="56" ht="12.75">
      <c r="A56" t="s">
        <v>205</v>
      </c>
    </row>
    <row r="57" ht="12.75">
      <c r="A57" t="s">
        <v>206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16"/>
  <sheetViews>
    <sheetView tabSelected="1" workbookViewId="0" topLeftCell="C19">
      <selection activeCell="O11" sqref="O11"/>
    </sheetView>
  </sheetViews>
  <sheetFormatPr defaultColWidth="9.140625" defaultRowHeight="12.75"/>
  <cols>
    <col min="1" max="1" width="3.00390625" style="0" bestFit="1" customWidth="1"/>
    <col min="2" max="2" width="43.57421875" style="0" customWidth="1"/>
    <col min="3" max="5" width="3.28125" style="0" bestFit="1" customWidth="1"/>
    <col min="6" max="6" width="2.8515625" style="0" customWidth="1"/>
    <col min="7" max="7" width="4.00390625" style="0" bestFit="1" customWidth="1"/>
    <col min="8" max="9" width="7.28125" style="0" bestFit="1" customWidth="1"/>
    <col min="10" max="10" width="3.28125" style="0" bestFit="1" customWidth="1"/>
    <col min="11" max="11" width="4.00390625" style="0" customWidth="1"/>
    <col min="12" max="12" width="20.00390625" style="0" customWidth="1"/>
    <col min="13" max="13" width="25.28125" style="0" customWidth="1"/>
    <col min="14" max="14" width="3.28125" style="0" customWidth="1"/>
    <col min="15" max="15" width="3.28125" style="0" bestFit="1" customWidth="1"/>
  </cols>
  <sheetData>
    <row r="1" spans="1:15" s="2" customFormat="1" ht="89.25">
      <c r="A1" s="28"/>
      <c r="B1" s="29"/>
      <c r="C1" s="28" t="s">
        <v>36</v>
      </c>
      <c r="D1" s="28" t="s">
        <v>240</v>
      </c>
      <c r="E1" s="30" t="s">
        <v>245</v>
      </c>
      <c r="F1" s="28" t="s">
        <v>33</v>
      </c>
      <c r="G1" s="28" t="s">
        <v>34</v>
      </c>
      <c r="H1" s="28" t="s">
        <v>35</v>
      </c>
      <c r="I1" s="28" t="s">
        <v>40</v>
      </c>
      <c r="J1" s="28" t="s">
        <v>45</v>
      </c>
      <c r="K1" s="28" t="s">
        <v>46</v>
      </c>
      <c r="L1" s="28" t="s">
        <v>47</v>
      </c>
      <c r="M1" s="28" t="s">
        <v>48</v>
      </c>
      <c r="N1" s="28" t="s">
        <v>50</v>
      </c>
      <c r="O1" s="28"/>
    </row>
    <row r="2" spans="1:15" ht="96">
      <c r="A2" s="29">
        <v>1</v>
      </c>
      <c r="B2" s="31" t="s">
        <v>2</v>
      </c>
      <c r="C2" s="29" t="s">
        <v>38</v>
      </c>
      <c r="D2" s="32"/>
      <c r="E2" s="32"/>
      <c r="F2" s="33">
        <v>12</v>
      </c>
      <c r="G2" s="33">
        <v>220</v>
      </c>
      <c r="H2" s="34">
        <f>F2/G2</f>
        <v>0.05454545454545454</v>
      </c>
      <c r="I2" s="33" t="s">
        <v>44</v>
      </c>
      <c r="J2" s="29"/>
      <c r="K2" s="29" t="s">
        <v>44</v>
      </c>
      <c r="L2" s="29" t="s">
        <v>87</v>
      </c>
      <c r="M2" s="35" t="s">
        <v>89</v>
      </c>
      <c r="N2" s="29"/>
      <c r="O2" s="36" t="s">
        <v>88</v>
      </c>
    </row>
    <row r="3" spans="1:15" ht="84">
      <c r="A3" s="29">
        <v>2</v>
      </c>
      <c r="B3" s="31" t="s">
        <v>5</v>
      </c>
      <c r="C3" s="29" t="s">
        <v>38</v>
      </c>
      <c r="D3" s="32">
        <v>56</v>
      </c>
      <c r="E3" s="32">
        <v>69</v>
      </c>
      <c r="F3" s="29">
        <f>SUM(E3-D3)+1</f>
        <v>14</v>
      </c>
      <c r="G3" s="29">
        <f>SUM(11+150)</f>
        <v>161</v>
      </c>
      <c r="H3" s="37">
        <f>SUM(F3/G3)</f>
        <v>0.08695652173913043</v>
      </c>
      <c r="I3" s="29" t="s">
        <v>44</v>
      </c>
      <c r="J3" s="29">
        <v>15</v>
      </c>
      <c r="K3" s="29" t="s">
        <v>44</v>
      </c>
      <c r="L3" s="29" t="s">
        <v>86</v>
      </c>
      <c r="M3" s="35" t="s">
        <v>213</v>
      </c>
      <c r="N3" s="29"/>
      <c r="O3" s="36" t="s">
        <v>214</v>
      </c>
    </row>
    <row r="4" spans="1:15" ht="72">
      <c r="A4" s="29">
        <v>3</v>
      </c>
      <c r="B4" s="31" t="s">
        <v>12</v>
      </c>
      <c r="C4" s="29" t="s">
        <v>38</v>
      </c>
      <c r="D4" s="32"/>
      <c r="E4" s="32"/>
      <c r="F4" s="29">
        <v>21</v>
      </c>
      <c r="G4" s="29">
        <v>364</v>
      </c>
      <c r="H4" s="37">
        <f>SUM(F4/G4)</f>
        <v>0.057692307692307696</v>
      </c>
      <c r="I4" s="29" t="s">
        <v>44</v>
      </c>
      <c r="J4" s="29"/>
      <c r="K4" s="29" t="s">
        <v>44</v>
      </c>
      <c r="L4" s="29" t="s">
        <v>66</v>
      </c>
      <c r="M4" s="35" t="s">
        <v>65</v>
      </c>
      <c r="N4" s="29" t="s">
        <v>53</v>
      </c>
      <c r="O4" s="29"/>
    </row>
    <row r="5" spans="1:15" ht="38.25">
      <c r="A5" s="29">
        <v>4</v>
      </c>
      <c r="B5" s="31" t="s">
        <v>22</v>
      </c>
      <c r="C5" s="29" t="s">
        <v>38</v>
      </c>
      <c r="D5" s="32">
        <v>87</v>
      </c>
      <c r="E5" s="32">
        <v>94</v>
      </c>
      <c r="F5" s="29">
        <f>SUM(E5-D5)+1</f>
        <v>8</v>
      </c>
      <c r="G5" s="29">
        <v>196</v>
      </c>
      <c r="H5" s="37">
        <f>SUM(F5/G5)</f>
        <v>0.04081632653061224</v>
      </c>
      <c r="I5" s="29" t="s">
        <v>44</v>
      </c>
      <c r="J5" s="29"/>
      <c r="K5" s="29" t="s">
        <v>44</v>
      </c>
      <c r="L5" s="29" t="s">
        <v>80</v>
      </c>
      <c r="M5" s="35" t="s">
        <v>81</v>
      </c>
      <c r="N5" s="29"/>
      <c r="O5" s="29"/>
    </row>
    <row r="6" spans="1:16" ht="51">
      <c r="A6" s="29">
        <v>5</v>
      </c>
      <c r="B6" s="31" t="s">
        <v>30</v>
      </c>
      <c r="C6" s="29" t="s">
        <v>38</v>
      </c>
      <c r="D6" s="32">
        <v>17</v>
      </c>
      <c r="E6" s="32">
        <v>31</v>
      </c>
      <c r="F6" s="29">
        <f>SUM(E6-D6)+1</f>
        <v>15</v>
      </c>
      <c r="G6" s="29">
        <v>306</v>
      </c>
      <c r="H6" s="37">
        <f>SUM(F6/G6)</f>
        <v>0.049019607843137254</v>
      </c>
      <c r="I6" s="29" t="s">
        <v>44</v>
      </c>
      <c r="J6" s="29"/>
      <c r="K6" s="29" t="s">
        <v>44</v>
      </c>
      <c r="L6" s="29" t="s">
        <v>76</v>
      </c>
      <c r="M6" s="35" t="s">
        <v>49</v>
      </c>
      <c r="N6" s="29"/>
      <c r="O6" s="29"/>
      <c r="P6" t="s">
        <v>127</v>
      </c>
    </row>
    <row r="7" spans="1:15" ht="25.5">
      <c r="A7" s="29">
        <v>6</v>
      </c>
      <c r="B7" s="38" t="s">
        <v>218</v>
      </c>
      <c r="C7" s="29" t="s">
        <v>38</v>
      </c>
      <c r="D7" s="32"/>
      <c r="E7" s="32"/>
      <c r="F7" s="29">
        <v>27</v>
      </c>
      <c r="G7" s="29">
        <v>29</v>
      </c>
      <c r="H7" s="37">
        <f>F7/G7</f>
        <v>0.9310344827586207</v>
      </c>
      <c r="I7" s="29" t="s">
        <v>44</v>
      </c>
      <c r="J7" s="29"/>
      <c r="K7" s="29" t="s">
        <v>44</v>
      </c>
      <c r="L7" s="29" t="s">
        <v>235</v>
      </c>
      <c r="M7" s="35" t="s">
        <v>236</v>
      </c>
      <c r="N7" s="29"/>
      <c r="O7" s="29"/>
    </row>
    <row r="8" spans="1:15" ht="51">
      <c r="A8" s="29">
        <v>7</v>
      </c>
      <c r="B8" s="38" t="s">
        <v>219</v>
      </c>
      <c r="C8" s="29" t="s">
        <v>38</v>
      </c>
      <c r="D8" s="32"/>
      <c r="E8" s="32"/>
      <c r="F8" s="29">
        <v>17</v>
      </c>
      <c r="G8" s="29">
        <v>323</v>
      </c>
      <c r="H8" s="37">
        <f>F8/G8</f>
        <v>0.05263157894736842</v>
      </c>
      <c r="I8" s="29" t="s">
        <v>44</v>
      </c>
      <c r="J8" s="29"/>
      <c r="K8" s="29" t="s">
        <v>44</v>
      </c>
      <c r="L8" s="29" t="s">
        <v>237</v>
      </c>
      <c r="M8" s="35" t="s">
        <v>238</v>
      </c>
      <c r="N8" s="29"/>
      <c r="O8" s="29"/>
    </row>
    <row r="9" spans="1:15" ht="38.25">
      <c r="A9" s="29">
        <v>8</v>
      </c>
      <c r="B9" s="39" t="s">
        <v>250</v>
      </c>
      <c r="C9" s="29" t="s">
        <v>38</v>
      </c>
      <c r="D9" s="32"/>
      <c r="E9" s="32"/>
      <c r="F9" s="29">
        <v>11</v>
      </c>
      <c r="G9" s="29">
        <v>248</v>
      </c>
      <c r="H9" s="37">
        <f>F9/G9</f>
        <v>0.04435483870967742</v>
      </c>
      <c r="I9" s="29" t="s">
        <v>44</v>
      </c>
      <c r="J9" s="29"/>
      <c r="K9" s="29" t="s">
        <v>44</v>
      </c>
      <c r="L9" s="29" t="s">
        <v>74</v>
      </c>
      <c r="M9" s="35" t="s">
        <v>239</v>
      </c>
      <c r="N9" s="29"/>
      <c r="O9" s="29"/>
    </row>
    <row r="10" spans="1:15" ht="48">
      <c r="A10" s="29">
        <v>9</v>
      </c>
      <c r="B10" s="38" t="s">
        <v>221</v>
      </c>
      <c r="C10" s="29" t="s">
        <v>38</v>
      </c>
      <c r="D10" s="32"/>
      <c r="E10" s="32"/>
      <c r="F10" s="29">
        <v>23</v>
      </c>
      <c r="G10" s="29">
        <v>152</v>
      </c>
      <c r="H10" s="37">
        <f>F10/G10</f>
        <v>0.1513157894736842</v>
      </c>
      <c r="I10" s="29" t="s">
        <v>44</v>
      </c>
      <c r="J10" s="29"/>
      <c r="K10" s="29" t="s">
        <v>44</v>
      </c>
      <c r="L10" s="29" t="s">
        <v>96</v>
      </c>
      <c r="M10" s="40" t="s">
        <v>253</v>
      </c>
      <c r="N10" s="29"/>
      <c r="O10" s="29"/>
    </row>
    <row r="11" spans="1:15" ht="51">
      <c r="A11" s="29">
        <v>10</v>
      </c>
      <c r="B11" s="39" t="s">
        <v>249</v>
      </c>
      <c r="C11" s="29" t="s">
        <v>38</v>
      </c>
      <c r="D11" s="32"/>
      <c r="E11" s="41" t="s">
        <v>246</v>
      </c>
      <c r="F11" s="29">
        <v>1</v>
      </c>
      <c r="G11" s="29">
        <v>462</v>
      </c>
      <c r="H11" s="37">
        <f>F11/G11</f>
        <v>0.0021645021645021645</v>
      </c>
      <c r="I11" s="29" t="s">
        <v>44</v>
      </c>
      <c r="J11" s="29"/>
      <c r="K11" s="29" t="s">
        <v>44</v>
      </c>
      <c r="L11" s="29" t="s">
        <v>251</v>
      </c>
      <c r="M11" s="40" t="s">
        <v>49</v>
      </c>
      <c r="N11" s="29"/>
      <c r="O11" s="29" t="s">
        <v>254</v>
      </c>
    </row>
    <row r="12" spans="1:15" ht="38.25">
      <c r="A12" s="29">
        <v>11</v>
      </c>
      <c r="B12" s="38" t="s">
        <v>223</v>
      </c>
      <c r="C12" s="29" t="s">
        <v>38</v>
      </c>
      <c r="D12" s="41" t="s">
        <v>82</v>
      </c>
      <c r="E12" s="32"/>
      <c r="F12" s="29"/>
      <c r="G12" s="29"/>
      <c r="H12" s="29"/>
      <c r="I12" s="29"/>
      <c r="J12" s="29"/>
      <c r="K12" s="29" t="s">
        <v>44</v>
      </c>
      <c r="L12" s="29"/>
      <c r="M12" s="42"/>
      <c r="N12" s="29"/>
      <c r="O12" s="29"/>
    </row>
    <row r="13" spans="1:15" ht="38.25">
      <c r="A13" s="29">
        <v>12</v>
      </c>
      <c r="B13" s="38" t="s">
        <v>224</v>
      </c>
      <c r="C13" s="29" t="s">
        <v>38</v>
      </c>
      <c r="D13" s="32"/>
      <c r="E13" s="32"/>
      <c r="F13" s="29">
        <v>18</v>
      </c>
      <c r="G13" s="29">
        <v>202</v>
      </c>
      <c r="H13" s="37">
        <f>F13/G13</f>
        <v>0.0891089108910891</v>
      </c>
      <c r="I13" s="29" t="s">
        <v>44</v>
      </c>
      <c r="J13" s="29"/>
      <c r="K13" s="29" t="s">
        <v>44</v>
      </c>
      <c r="L13" s="29" t="s">
        <v>241</v>
      </c>
      <c r="M13" s="35" t="s">
        <v>244</v>
      </c>
      <c r="N13" s="29"/>
      <c r="O13" s="29"/>
    </row>
    <row r="14" spans="1:15" ht="25.5">
      <c r="A14" s="29">
        <v>13</v>
      </c>
      <c r="B14" s="38" t="s">
        <v>225</v>
      </c>
      <c r="C14" s="29" t="s">
        <v>39</v>
      </c>
      <c r="D14" s="41" t="s">
        <v>82</v>
      </c>
      <c r="E14" s="32"/>
      <c r="F14" s="29" t="s">
        <v>243</v>
      </c>
      <c r="G14" s="29"/>
      <c r="H14" s="37"/>
      <c r="I14" s="29"/>
      <c r="J14" s="29"/>
      <c r="K14" s="29" t="s">
        <v>44</v>
      </c>
      <c r="L14" s="29"/>
      <c r="M14" s="43"/>
      <c r="N14" s="29"/>
      <c r="O14" s="29"/>
    </row>
    <row r="15" spans="1:15" ht="36">
      <c r="A15" s="29">
        <v>14</v>
      </c>
      <c r="B15" s="39" t="s">
        <v>252</v>
      </c>
      <c r="C15" s="29" t="s">
        <v>38</v>
      </c>
      <c r="D15" s="32"/>
      <c r="E15" s="32"/>
      <c r="F15" s="29">
        <v>10</v>
      </c>
      <c r="G15" s="29">
        <v>132</v>
      </c>
      <c r="H15" s="37">
        <f>F15/G15</f>
        <v>0.07575757575757576</v>
      </c>
      <c r="I15" s="29"/>
      <c r="J15" s="29"/>
      <c r="K15" s="29" t="s">
        <v>44</v>
      </c>
      <c r="L15" s="29" t="s">
        <v>247</v>
      </c>
      <c r="M15" s="35" t="s">
        <v>248</v>
      </c>
      <c r="N15" s="29"/>
      <c r="O15" s="29"/>
    </row>
    <row r="16" spans="1:15" ht="25.5">
      <c r="A16" s="29">
        <v>15</v>
      </c>
      <c r="B16" s="38" t="s">
        <v>227</v>
      </c>
      <c r="C16" s="29" t="s">
        <v>37</v>
      </c>
      <c r="D16" s="32" t="s">
        <v>39</v>
      </c>
      <c r="E16" s="41" t="s">
        <v>246</v>
      </c>
      <c r="F16" s="29"/>
      <c r="G16" s="29"/>
      <c r="H16" s="29"/>
      <c r="I16" s="29"/>
      <c r="J16" s="29"/>
      <c r="K16" s="29" t="s">
        <v>44</v>
      </c>
      <c r="L16" s="29" t="s">
        <v>242</v>
      </c>
      <c r="M16" s="43"/>
      <c r="N16" s="29"/>
      <c r="O16" s="29"/>
    </row>
  </sheetData>
  <hyperlinks>
    <hyperlink ref="O2" r:id="rId1" display="Info@ccli.co.uk"/>
    <hyperlink ref="O3" r:id="rId2" display="mailto:jenny@scm-canterburypress.co.uk"/>
    <hyperlink ref="B16" r:id="rId3" display="..\..\..\My Webs\WebURBPOOR\10Advocacy(CA)\virtues of a women-1\virtues of a women-1.htm"/>
    <hyperlink ref="B15" r:id="rId4" display="..\..\..\My Webs\WebURBPOOR\03Theology(TH)\age_of_jubilee.htm"/>
    <hyperlink ref="B14" r:id="rId5" display="..\..\..\My Webs\WebURBPOOR\10Advocacy(CA)\Hope for Brazilian Slums.htm"/>
    <hyperlink ref="B13" r:id="rId6" display="..\..\..\My Webs\WebURBPOOR\04Context(CX)\Round the clock activities.htm"/>
    <hyperlink ref="B12" r:id="rId7" display="..\..\..\My Webs\WebURBPOOR\13Readings\Kingdom Building.htm"/>
    <hyperlink ref="B11" r:id="rId8" display="..\..\..\My Webs\WebURBPOOR\07Church Growth(CG)\Hesselgrave.htm"/>
    <hyperlink ref="B10" r:id="rId9" display="..\..\..\My Webs\WebURBPOOR\03Theology(TH)\Basic Old Testamen.htm"/>
    <hyperlink ref="B9" r:id="rId10" display="..\..\..\My Webs\WebURBPOOR\06Discipleship(DI)\Drug Addicts(CG405b)\Drug Addicts and Prostitution.htm"/>
    <hyperlink ref="B8" r:id="rId11" display="..\..\..\My Webs\WebURBPOOR\10Advocacy(CA)\HIV &amp; AIDS(CG406)\hivorphans.htm"/>
    <hyperlink ref="B7" r:id="rId12" display="..\..\..\My Webs\WebURBPOOR\05Evangelism(EV)\Incarnational Model(EV307)\Bonding.htm"/>
  </hyperlinks>
  <printOptions/>
  <pageMargins left="0.5" right="0.5" top="0.25" bottom="0.75" header="0.5" footer="0.5"/>
  <pageSetup fitToHeight="1" fitToWidth="1" horizontalDpi="600" verticalDpi="600" orientation="landscape" scale="70" r:id="rId13"/>
</worksheet>
</file>

<file path=xl/worksheets/sheet5.xml><?xml version="1.0" encoding="utf-8"?>
<worksheet xmlns="http://schemas.openxmlformats.org/spreadsheetml/2006/main" xmlns:r="http://schemas.openxmlformats.org/officeDocument/2006/relationships">
  <dimension ref="A1:R21"/>
  <sheetViews>
    <sheetView workbookViewId="0" topLeftCell="A1">
      <selection activeCell="I24" sqref="I24"/>
    </sheetView>
  </sheetViews>
  <sheetFormatPr defaultColWidth="9.140625" defaultRowHeight="12.75"/>
  <cols>
    <col min="1" max="1" width="2.00390625" style="0" bestFit="1" customWidth="1"/>
    <col min="2" max="2" width="31.7109375" style="0" customWidth="1"/>
    <col min="3" max="4" width="3.28125" style="0" bestFit="1" customWidth="1"/>
    <col min="5" max="6" width="4.00390625" style="0" bestFit="1" customWidth="1"/>
    <col min="7" max="7" width="3.28125" style="0" bestFit="1" customWidth="1"/>
    <col min="8" max="8" width="4.00390625" style="0" bestFit="1" customWidth="1"/>
    <col min="9" max="9" width="7.28125" style="0" bestFit="1" customWidth="1"/>
    <col min="10" max="12" width="3.28125" style="0" bestFit="1" customWidth="1"/>
    <col min="13" max="13" width="13.8515625" style="0" customWidth="1"/>
    <col min="14" max="14" width="5.57421875" style="0" customWidth="1"/>
    <col min="15" max="15" width="3.140625" style="0" customWidth="1"/>
  </cols>
  <sheetData>
    <row r="1" spans="2:15" s="2" customFormat="1" ht="74.25">
      <c r="B1"/>
      <c r="C1" s="2" t="s">
        <v>36</v>
      </c>
      <c r="D1" s="2" t="s">
        <v>216</v>
      </c>
      <c r="E1" s="20" t="s">
        <v>42</v>
      </c>
      <c r="F1" s="20" t="s">
        <v>43</v>
      </c>
      <c r="G1" s="2" t="s">
        <v>33</v>
      </c>
      <c r="H1" s="2" t="s">
        <v>34</v>
      </c>
      <c r="I1" s="2" t="s">
        <v>35</v>
      </c>
      <c r="J1" s="2" t="s">
        <v>40</v>
      </c>
      <c r="K1" s="2" t="s">
        <v>45</v>
      </c>
      <c r="L1" s="2" t="s">
        <v>46</v>
      </c>
      <c r="M1" s="2" t="s">
        <v>47</v>
      </c>
      <c r="N1" s="2" t="s">
        <v>48</v>
      </c>
      <c r="O1" s="2" t="s">
        <v>50</v>
      </c>
    </row>
    <row r="2" spans="1:15" ht="12.75">
      <c r="A2">
        <v>2</v>
      </c>
      <c r="B2" s="1" t="s">
        <v>1</v>
      </c>
      <c r="C2" t="s">
        <v>38</v>
      </c>
      <c r="D2" t="s">
        <v>228</v>
      </c>
      <c r="E2" s="4">
        <v>147</v>
      </c>
      <c r="F2" s="4">
        <v>170</v>
      </c>
      <c r="G2">
        <f>SUM(F2-E2)+1</f>
        <v>24</v>
      </c>
      <c r="H2">
        <v>240</v>
      </c>
      <c r="I2" s="7">
        <f aca="true" t="shared" si="0" ref="I2:I14">SUM(G2/H2)</f>
        <v>0.1</v>
      </c>
      <c r="J2" t="s">
        <v>44</v>
      </c>
      <c r="K2">
        <v>2</v>
      </c>
      <c r="L2" t="s">
        <v>44</v>
      </c>
      <c r="M2" t="s">
        <v>55</v>
      </c>
      <c r="N2" t="s">
        <v>54</v>
      </c>
      <c r="O2" t="s">
        <v>53</v>
      </c>
    </row>
    <row r="3" spans="1:16" ht="12.75">
      <c r="A3">
        <v>4</v>
      </c>
      <c r="B3" s="1" t="s">
        <v>3</v>
      </c>
      <c r="C3" t="s">
        <v>38</v>
      </c>
      <c r="D3" t="s">
        <v>228</v>
      </c>
      <c r="E3" s="4"/>
      <c r="F3" s="4"/>
      <c r="G3">
        <v>4</v>
      </c>
      <c r="H3">
        <v>204</v>
      </c>
      <c r="I3" s="7">
        <f t="shared" si="0"/>
        <v>0.0196078431372549</v>
      </c>
      <c r="J3" t="s">
        <v>44</v>
      </c>
      <c r="K3">
        <v>3</v>
      </c>
      <c r="L3" t="s">
        <v>44</v>
      </c>
      <c r="M3" t="s">
        <v>52</v>
      </c>
      <c r="N3" t="s">
        <v>95</v>
      </c>
      <c r="O3" t="s">
        <v>53</v>
      </c>
      <c r="P3" s="3" t="s">
        <v>59</v>
      </c>
    </row>
    <row r="4" spans="1:16" ht="12.75">
      <c r="A4">
        <v>6</v>
      </c>
      <c r="B4" s="1" t="s">
        <v>5</v>
      </c>
      <c r="C4" t="s">
        <v>38</v>
      </c>
      <c r="D4" t="s">
        <v>233</v>
      </c>
      <c r="E4" s="4">
        <v>56</v>
      </c>
      <c r="F4" s="4">
        <v>69</v>
      </c>
      <c r="G4">
        <f>SUM(F4-E4)+1</f>
        <v>14</v>
      </c>
      <c r="H4">
        <f>SUM(11+150)</f>
        <v>161</v>
      </c>
      <c r="I4" s="7">
        <f t="shared" si="0"/>
        <v>0.08695652173913043</v>
      </c>
      <c r="J4" t="s">
        <v>44</v>
      </c>
      <c r="K4">
        <v>15</v>
      </c>
      <c r="L4" t="s">
        <v>44</v>
      </c>
      <c r="M4" t="s">
        <v>86</v>
      </c>
      <c r="N4" s="23" t="s">
        <v>213</v>
      </c>
      <c r="P4" s="3" t="s">
        <v>214</v>
      </c>
    </row>
    <row r="5" spans="1:16" ht="12.75">
      <c r="A5">
        <v>8</v>
      </c>
      <c r="B5" s="1" t="s">
        <v>7</v>
      </c>
      <c r="C5" t="s">
        <v>38</v>
      </c>
      <c r="D5" t="s">
        <v>228</v>
      </c>
      <c r="E5" s="4">
        <v>145</v>
      </c>
      <c r="F5" s="4">
        <v>159</v>
      </c>
      <c r="G5">
        <f>SUM(F5-E5)+1</f>
        <v>15</v>
      </c>
      <c r="H5">
        <v>284</v>
      </c>
      <c r="I5" s="7">
        <f t="shared" si="0"/>
        <v>0.0528169014084507</v>
      </c>
      <c r="J5" t="s">
        <v>44</v>
      </c>
      <c r="K5">
        <v>5</v>
      </c>
      <c r="L5" t="s">
        <v>44</v>
      </c>
      <c r="M5" t="s">
        <v>52</v>
      </c>
      <c r="N5" t="s">
        <v>95</v>
      </c>
      <c r="P5" s="6"/>
    </row>
    <row r="6" spans="1:15" ht="12.75">
      <c r="A6">
        <v>9</v>
      </c>
      <c r="B6" s="1" t="s">
        <v>8</v>
      </c>
      <c r="C6" t="s">
        <v>38</v>
      </c>
      <c r="D6" t="s">
        <v>228</v>
      </c>
      <c r="E6" s="4"/>
      <c r="F6" s="4"/>
      <c r="G6">
        <v>26</v>
      </c>
      <c r="H6">
        <f>SUM(278+18)</f>
        <v>296</v>
      </c>
      <c r="I6" s="7">
        <f t="shared" si="0"/>
        <v>0.08783783783783784</v>
      </c>
      <c r="J6" t="s">
        <v>44</v>
      </c>
      <c r="K6">
        <v>6</v>
      </c>
      <c r="L6" t="s">
        <v>44</v>
      </c>
      <c r="M6" t="s">
        <v>60</v>
      </c>
      <c r="N6" t="s">
        <v>61</v>
      </c>
      <c r="O6" t="s">
        <v>44</v>
      </c>
    </row>
    <row r="7" spans="1:15" ht="12.75">
      <c r="A7">
        <v>10</v>
      </c>
      <c r="B7" s="1" t="s">
        <v>130</v>
      </c>
      <c r="C7" t="s">
        <v>38</v>
      </c>
      <c r="D7" t="s">
        <v>228</v>
      </c>
      <c r="E7" s="4">
        <v>183</v>
      </c>
      <c r="F7" s="4">
        <v>209</v>
      </c>
      <c r="G7">
        <f>SUM(F7-E7)+1</f>
        <v>27</v>
      </c>
      <c r="H7">
        <f>SUM(209+19)</f>
        <v>228</v>
      </c>
      <c r="I7" s="7">
        <f t="shared" si="0"/>
        <v>0.11842105263157894</v>
      </c>
      <c r="J7" t="s">
        <v>44</v>
      </c>
      <c r="K7">
        <v>20</v>
      </c>
      <c r="L7" t="s">
        <v>53</v>
      </c>
      <c r="M7" t="s">
        <v>131</v>
      </c>
      <c r="N7" t="s">
        <v>133</v>
      </c>
      <c r="O7" t="s">
        <v>44</v>
      </c>
    </row>
    <row r="8" spans="1:15" ht="12.75">
      <c r="A8">
        <v>11</v>
      </c>
      <c r="B8" s="1" t="s">
        <v>11</v>
      </c>
      <c r="C8" t="s">
        <v>38</v>
      </c>
      <c r="D8" t="s">
        <v>228</v>
      </c>
      <c r="E8" s="4"/>
      <c r="F8" s="4"/>
      <c r="G8">
        <v>9</v>
      </c>
      <c r="H8">
        <v>202</v>
      </c>
      <c r="I8" s="7">
        <f t="shared" si="0"/>
        <v>0.04455445544554455</v>
      </c>
      <c r="J8" t="s">
        <v>44</v>
      </c>
      <c r="K8">
        <v>7</v>
      </c>
      <c r="L8" t="s">
        <v>44</v>
      </c>
      <c r="M8" t="s">
        <v>63</v>
      </c>
      <c r="N8" t="s">
        <v>64</v>
      </c>
      <c r="O8" t="s">
        <v>53</v>
      </c>
    </row>
    <row r="9" spans="1:15" ht="12.75">
      <c r="A9">
        <v>14</v>
      </c>
      <c r="B9" s="1" t="s">
        <v>14</v>
      </c>
      <c r="C9" t="s">
        <v>38</v>
      </c>
      <c r="D9" t="s">
        <v>228</v>
      </c>
      <c r="E9" s="4">
        <v>258</v>
      </c>
      <c r="F9" s="4">
        <v>290</v>
      </c>
      <c r="G9">
        <f>SUM(F9-E9)+1</f>
        <v>33</v>
      </c>
      <c r="H9">
        <v>328</v>
      </c>
      <c r="I9" s="7">
        <f t="shared" si="0"/>
        <v>0.10060975609756098</v>
      </c>
      <c r="J9" t="s">
        <v>44</v>
      </c>
      <c r="K9">
        <v>20</v>
      </c>
      <c r="L9" t="s">
        <v>44</v>
      </c>
      <c r="M9" t="s">
        <v>134</v>
      </c>
      <c r="N9" t="s">
        <v>135</v>
      </c>
      <c r="O9" t="s">
        <v>44</v>
      </c>
    </row>
    <row r="10" spans="1:15" ht="12.75">
      <c r="A10">
        <v>15</v>
      </c>
      <c r="B10" s="1" t="s">
        <v>15</v>
      </c>
      <c r="C10" t="s">
        <v>38</v>
      </c>
      <c r="D10" t="s">
        <v>228</v>
      </c>
      <c r="E10" s="4"/>
      <c r="F10" s="4"/>
      <c r="G10">
        <v>24</v>
      </c>
      <c r="H10">
        <v>330</v>
      </c>
      <c r="I10" s="7">
        <f t="shared" si="0"/>
        <v>0.07272727272727272</v>
      </c>
      <c r="J10" t="s">
        <v>44</v>
      </c>
      <c r="K10">
        <v>9</v>
      </c>
      <c r="L10" t="s">
        <v>44</v>
      </c>
      <c r="M10" t="s">
        <v>72</v>
      </c>
      <c r="N10" t="s">
        <v>71</v>
      </c>
      <c r="O10" t="s">
        <v>44</v>
      </c>
    </row>
    <row r="11" spans="1:15" ht="12.75">
      <c r="A11">
        <v>17</v>
      </c>
      <c r="B11" s="1" t="s">
        <v>18</v>
      </c>
      <c r="C11" t="s">
        <v>38</v>
      </c>
      <c r="D11" t="s">
        <v>228</v>
      </c>
      <c r="E11" s="4">
        <v>325</v>
      </c>
      <c r="F11" s="4">
        <v>362</v>
      </c>
      <c r="G11">
        <f>SUM(F11-E11)+1</f>
        <v>38</v>
      </c>
      <c r="H11">
        <v>405</v>
      </c>
      <c r="I11" s="7">
        <f t="shared" si="0"/>
        <v>0.09382716049382717</v>
      </c>
      <c r="J11" t="s">
        <v>44</v>
      </c>
      <c r="K11">
        <v>11</v>
      </c>
      <c r="L11" t="s">
        <v>44</v>
      </c>
      <c r="M11" t="s">
        <v>76</v>
      </c>
      <c r="N11" t="s">
        <v>49</v>
      </c>
      <c r="O11" t="s">
        <v>44</v>
      </c>
    </row>
    <row r="12" spans="1:14" ht="12.75">
      <c r="A12">
        <v>21</v>
      </c>
      <c r="B12" s="1" t="s">
        <v>23</v>
      </c>
      <c r="C12" t="s">
        <v>38</v>
      </c>
      <c r="D12" t="s">
        <v>228</v>
      </c>
      <c r="E12" s="4">
        <v>55</v>
      </c>
      <c r="F12" s="4">
        <v>63</v>
      </c>
      <c r="G12">
        <f>SUM(F12-E12)+1</f>
        <v>9</v>
      </c>
      <c r="H12">
        <v>168</v>
      </c>
      <c r="I12" s="7">
        <f t="shared" si="0"/>
        <v>0.05357142857142857</v>
      </c>
      <c r="J12" t="s">
        <v>44</v>
      </c>
      <c r="K12">
        <v>14</v>
      </c>
      <c r="L12" t="s">
        <v>44</v>
      </c>
      <c r="M12" t="s">
        <v>83</v>
      </c>
      <c r="N12" t="s">
        <v>84</v>
      </c>
    </row>
    <row r="13" spans="1:15" ht="12.75">
      <c r="A13">
        <v>23</v>
      </c>
      <c r="B13" s="1" t="s">
        <v>25</v>
      </c>
      <c r="C13" t="s">
        <v>38</v>
      </c>
      <c r="D13" t="s">
        <v>228</v>
      </c>
      <c r="E13" s="4"/>
      <c r="F13" s="4"/>
      <c r="G13">
        <v>17</v>
      </c>
      <c r="H13">
        <f>SUM(18+318)</f>
        <v>336</v>
      </c>
      <c r="I13" s="7">
        <f t="shared" si="0"/>
        <v>0.050595238095238096</v>
      </c>
      <c r="J13" t="s">
        <v>82</v>
      </c>
      <c r="K13">
        <v>13</v>
      </c>
      <c r="L13" t="s">
        <v>82</v>
      </c>
      <c r="M13" t="s">
        <v>132</v>
      </c>
      <c r="N13" t="s">
        <v>133</v>
      </c>
      <c r="O13" t="s">
        <v>44</v>
      </c>
    </row>
    <row r="14" spans="1:16" ht="12.75">
      <c r="A14">
        <v>27</v>
      </c>
      <c r="B14" s="1" t="s">
        <v>29</v>
      </c>
      <c r="C14" t="s">
        <v>38</v>
      </c>
      <c r="D14" t="s">
        <v>228</v>
      </c>
      <c r="E14" s="4">
        <v>241</v>
      </c>
      <c r="F14" s="4">
        <v>269</v>
      </c>
      <c r="G14">
        <f>SUM(F14-E14)+1</f>
        <v>29</v>
      </c>
      <c r="H14">
        <f>SUM(316+24)</f>
        <v>340</v>
      </c>
      <c r="I14" s="7">
        <f t="shared" si="0"/>
        <v>0.08529411764705883</v>
      </c>
      <c r="J14" t="s">
        <v>44</v>
      </c>
      <c r="M14" t="s">
        <v>120</v>
      </c>
      <c r="N14" t="s">
        <v>121</v>
      </c>
      <c r="O14" t="s">
        <v>53</v>
      </c>
      <c r="P14" t="s">
        <v>122</v>
      </c>
    </row>
    <row r="15" spans="1:18" ht="12.75">
      <c r="A15">
        <v>29</v>
      </c>
      <c r="B15" s="1" t="s">
        <v>31</v>
      </c>
      <c r="C15" t="s">
        <v>38</v>
      </c>
      <c r="D15" t="s">
        <v>228</v>
      </c>
      <c r="E15" s="4"/>
      <c r="F15" s="4"/>
      <c r="G15">
        <v>22</v>
      </c>
      <c r="H15">
        <v>276</v>
      </c>
      <c r="I15" s="7">
        <v>0.0797</v>
      </c>
      <c r="J15" t="s">
        <v>44</v>
      </c>
      <c r="M15" t="s">
        <v>52</v>
      </c>
      <c r="N15" s="10"/>
      <c r="P15" s="3" t="s">
        <v>123</v>
      </c>
      <c r="Q15" s="3" t="s">
        <v>124</v>
      </c>
      <c r="R15" t="s">
        <v>125</v>
      </c>
    </row>
    <row r="16" spans="2:6" ht="12.75">
      <c r="B16" s="3" t="s">
        <v>221</v>
      </c>
      <c r="D16" t="s">
        <v>233</v>
      </c>
      <c r="E16" s="4"/>
      <c r="F16" s="4"/>
    </row>
    <row r="17" spans="2:6" ht="12.75">
      <c r="B17" s="1" t="s">
        <v>229</v>
      </c>
      <c r="D17" t="s">
        <v>228</v>
      </c>
      <c r="E17" s="4"/>
      <c r="F17" s="4"/>
    </row>
    <row r="18" spans="2:6" ht="12.75">
      <c r="B18" t="s">
        <v>230</v>
      </c>
      <c r="D18" t="s">
        <v>228</v>
      </c>
      <c r="E18" s="4"/>
      <c r="F18" s="4"/>
    </row>
    <row r="19" spans="2:6" ht="12.75">
      <c r="B19" s="24" t="s">
        <v>231</v>
      </c>
      <c r="D19" t="s">
        <v>228</v>
      </c>
      <c r="E19" s="4"/>
      <c r="F19" s="4"/>
    </row>
    <row r="20" spans="2:6" ht="12.75">
      <c r="B20" s="24" t="s">
        <v>232</v>
      </c>
      <c r="D20" t="s">
        <v>228</v>
      </c>
      <c r="E20" s="4"/>
      <c r="F20" s="4"/>
    </row>
    <row r="21" spans="2:6" ht="12.75">
      <c r="B21" t="s">
        <v>234</v>
      </c>
      <c r="D21" t="s">
        <v>228</v>
      </c>
      <c r="E21" s="4"/>
      <c r="F21" s="4"/>
    </row>
  </sheetData>
  <hyperlinks>
    <hyperlink ref="P3" r:id="rId1" display="www.regalbooks.com"/>
    <hyperlink ref="P4" r:id="rId2" display="mailto:jenny@scm-canterburypress.co.uk"/>
    <hyperlink ref="P15" r:id="rId3" display="glintint@aol.com"/>
    <hyperlink ref="Q15" r:id="rId4" display="www.glint.org"/>
    <hyperlink ref="B16" r:id="rId5" display="../../../My Webs/WebURBPOOR/03Theology(TH)/Basic Old Testamen.htm"/>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35"/>
  <sheetViews>
    <sheetView workbookViewId="0" topLeftCell="A1">
      <selection activeCell="F21" sqref="F21:J21"/>
    </sheetView>
  </sheetViews>
  <sheetFormatPr defaultColWidth="9.140625" defaultRowHeight="12.75"/>
  <cols>
    <col min="1" max="1" width="1.57421875" style="0" customWidth="1"/>
  </cols>
  <sheetData>
    <row r="1" ht="12.75">
      <c r="B1" s="1" t="s">
        <v>0</v>
      </c>
    </row>
    <row r="2" spans="1:2" ht="12.75">
      <c r="A2" t="s">
        <v>152</v>
      </c>
      <c r="B2" s="3" t="s">
        <v>136</v>
      </c>
    </row>
    <row r="3" spans="1:2" ht="12.75">
      <c r="A3" t="s">
        <v>152</v>
      </c>
      <c r="B3" s="3" t="s">
        <v>137</v>
      </c>
    </row>
    <row r="4" spans="1:2" ht="12.75">
      <c r="A4" t="s">
        <v>152</v>
      </c>
      <c r="B4" s="3" t="s">
        <v>138</v>
      </c>
    </row>
    <row r="5" spans="1:2" ht="12.75">
      <c r="A5" t="s">
        <v>152</v>
      </c>
      <c r="B5" s="3" t="s">
        <v>139</v>
      </c>
    </row>
    <row r="6" spans="1:2" ht="12.75">
      <c r="A6" t="s">
        <v>152</v>
      </c>
      <c r="B6" s="3" t="s">
        <v>140</v>
      </c>
    </row>
    <row r="7" spans="1:2" ht="12.75">
      <c r="A7" t="s">
        <v>152</v>
      </c>
      <c r="B7" s="3" t="s">
        <v>141</v>
      </c>
    </row>
    <row r="8" spans="1:2" ht="12.75">
      <c r="A8" t="s">
        <v>152</v>
      </c>
      <c r="B8" s="3" t="s">
        <v>142</v>
      </c>
    </row>
    <row r="9" spans="1:2" ht="12.75">
      <c r="A9" t="s">
        <v>152</v>
      </c>
      <c r="B9" s="3" t="s">
        <v>10</v>
      </c>
    </row>
    <row r="10" spans="1:2" ht="12.75">
      <c r="A10" t="s">
        <v>152</v>
      </c>
      <c r="B10" s="3" t="s">
        <v>143</v>
      </c>
    </row>
    <row r="11" spans="1:2" ht="12.75">
      <c r="A11" t="s">
        <v>152</v>
      </c>
      <c r="B11" s="3" t="s">
        <v>144</v>
      </c>
    </row>
    <row r="12" spans="1:2" ht="12.75">
      <c r="A12" t="s">
        <v>152</v>
      </c>
      <c r="B12" s="3" t="s">
        <v>145</v>
      </c>
    </row>
    <row r="13" spans="1:2" ht="12.75">
      <c r="A13" t="s">
        <v>152</v>
      </c>
      <c r="B13" s="3" t="s">
        <v>147</v>
      </c>
    </row>
    <row r="14" spans="1:2" ht="12.75">
      <c r="A14" t="s">
        <v>152</v>
      </c>
      <c r="B14" s="3" t="s">
        <v>148</v>
      </c>
    </row>
    <row r="15" spans="1:2" ht="12.75">
      <c r="A15" t="s">
        <v>152</v>
      </c>
      <c r="B15" s="3" t="s">
        <v>149</v>
      </c>
    </row>
    <row r="16" spans="1:2" ht="12.75">
      <c r="A16" t="s">
        <v>152</v>
      </c>
      <c r="B16" s="3" t="s">
        <v>150</v>
      </c>
    </row>
    <row r="17" spans="1:2" ht="12.75">
      <c r="A17" t="s">
        <v>152</v>
      </c>
      <c r="B17" s="3" t="s">
        <v>151</v>
      </c>
    </row>
    <row r="18" ht="12.75">
      <c r="B18" s="1" t="s">
        <v>4</v>
      </c>
    </row>
    <row r="19" ht="12.75">
      <c r="B19" s="1" t="s">
        <v>9</v>
      </c>
    </row>
    <row r="20" ht="12.75">
      <c r="B20" s="1" t="s">
        <v>12</v>
      </c>
    </row>
    <row r="21" ht="12.75">
      <c r="B21" s="1" t="s">
        <v>14</v>
      </c>
    </row>
    <row r="22" ht="12.75">
      <c r="B22" s="17"/>
    </row>
    <row r="23" ht="12.75">
      <c r="B23" s="1" t="s">
        <v>16</v>
      </c>
    </row>
    <row r="24" ht="12.75">
      <c r="B24" s="1" t="s">
        <v>17</v>
      </c>
    </row>
    <row r="25" spans="2:3" ht="12.75">
      <c r="B25" s="17"/>
      <c r="C25" s="16" t="s">
        <v>146</v>
      </c>
    </row>
    <row r="26" ht="12.75">
      <c r="B26" s="1" t="s">
        <v>19</v>
      </c>
    </row>
    <row r="27" ht="12.75">
      <c r="B27" s="1" t="s">
        <v>22</v>
      </c>
    </row>
    <row r="28" ht="12.75">
      <c r="B28" s="1" t="s">
        <v>23</v>
      </c>
    </row>
    <row r="29" ht="12.75">
      <c r="B29" s="1" t="s">
        <v>24</v>
      </c>
    </row>
    <row r="30" ht="12.75">
      <c r="B30" s="1" t="s">
        <v>25</v>
      </c>
    </row>
    <row r="31" ht="12.75">
      <c r="B31" s="1" t="s">
        <v>26</v>
      </c>
    </row>
    <row r="32" ht="12.75">
      <c r="B32" s="1" t="s">
        <v>29</v>
      </c>
    </row>
    <row r="33" ht="12.75">
      <c r="B33" s="1" t="s">
        <v>30</v>
      </c>
    </row>
    <row r="34" ht="12.75">
      <c r="B34" s="1" t="s">
        <v>31</v>
      </c>
    </row>
    <row r="35" ht="12.75">
      <c r="B35" s="1" t="s">
        <v>32</v>
      </c>
    </row>
  </sheetData>
  <hyperlinks>
    <hyperlink ref="B2" r:id="rId1" display="../../../../All Users/Shared Documents on D/My Webs/weburblead/Readings/Toward Community Deliverance.htm"/>
    <hyperlink ref="B3" r:id="rId2" display="../../../../All Users/Shared Documents on D/My Webs/weburblead/Readings/Apostolic Ministry.htm"/>
    <hyperlink ref="B4" r:id="rId3" display="../../../../All Users/Shared Documents on D/My Webs/weburblead/Readings/Concerts of Prayer.htm"/>
    <hyperlink ref="B5" r:id="rId4" display="../../../../All Users/Shared Documents on D/My Webs/weburblead/Readings/Kagawa of Japan.htm"/>
    <hyperlink ref="B6" r:id="rId5" display="../../../../All Users/Shared Documents on D/My Webs/weburblead/Readings/History of God's People.htm"/>
    <hyperlink ref="B7" r:id="rId6" display="../../../../All Users/Shared Documents on D/My Webs/weburblead/Readings/Massacre.htm"/>
    <hyperlink ref="B8" r:id="rId7" display="../../../../All Users/Shared Documents on D/My Webs/weburblead/Readings/Putting it all together.htm"/>
    <hyperlink ref="B9" r:id="rId8" display="../../../../All Users/Shared Documents on D/My Webs/weburblead/Readings/yahweh-Shammah.htm"/>
    <hyperlink ref="B10" r:id="rId9" display="../../../../All Users/Shared Documents on D/My Webs/weburblead/Readings/Future of your city.htm"/>
    <hyperlink ref="B11" r:id="rId10" display="../../../../All Users/Shared Documents on D/My Webs/weburblead/Readings/Humanity of Cities.htm"/>
    <hyperlink ref="B12" r:id="rId11" display="../../../../All Users/Shared Documents on D/My Webs/weburblead/Readings/Our City as the Abode Evil .htm"/>
    <hyperlink ref="B13" r:id="rId12" display="../../../../All Users/Shared Documents on D/My Webs/weburblead/Readings/Church in Urban Societies.htm"/>
    <hyperlink ref="B14" r:id="rId13" display="../../../../All Users/Shared Documents on D/My Webs/weburblead/Readings/Temptation &amp; Testing.htm"/>
    <hyperlink ref="B15" r:id="rId14" display="../../../../All Users/Shared Documents on D/My Webs/weburblead/Readings/Incarnational Christian in the City.htm"/>
    <hyperlink ref="B16" r:id="rId15" display="../../../../All Users/Shared Documents on D/My Webs/weburblead/Readings/Can we reach a city for Christ.htm"/>
    <hyperlink ref="B17" r:id="rId16" display="../../../../All Users/Shared Documents on D/My Webs/weburblead/Readings/Urban Planning.htm"/>
  </hyperlinks>
  <printOptions/>
  <pageMargins left="0.75" right="0.75" top="1" bottom="1" header="0.5" footer="0.5"/>
  <pageSetup horizontalDpi="600" verticalDpi="600"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Urban Leadership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Urban Leadership Foundation</dc:creator>
  <cp:keywords/>
  <dc:description/>
  <cp:lastModifiedBy>Viv</cp:lastModifiedBy>
  <cp:lastPrinted>2007-02-13T22:05:30Z</cp:lastPrinted>
  <dcterms:created xsi:type="dcterms:W3CDTF">2006-04-02T23:21:53Z</dcterms:created>
  <dcterms:modified xsi:type="dcterms:W3CDTF">2007-02-15T23:42:32Z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